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fbd\Z_Systems\RedirectedFolders\Documents\CMI\7e0e85fafa734f84bf4e8001cda4a782\"/>
    </mc:Choice>
  </mc:AlternateContent>
  <xr:revisionPtr revIDLastSave="0" documentId="13_ncr:1_{A6E00528-9A2F-44BF-AB70-C6DBEED4BB96}" xr6:coauthVersionLast="47" xr6:coauthVersionMax="47" xr10:uidLastSave="{00000000-0000-0000-0000-000000000000}"/>
  <bookViews>
    <workbookView xWindow="-108" yWindow="-108" windowWidth="23256" windowHeight="12456" tabRatio="926" xr2:uid="{00000000-000D-0000-FFFF-FFFF00000000}"/>
  </bookViews>
  <sheets>
    <sheet name="1 Récapitulation" sheetId="1" r:id="rId1"/>
    <sheet name="2b Synthèse par commune" sheetId="4" r:id="rId2"/>
    <sheet name="2d Coûts particuliers" sheetId="6" r:id="rId3"/>
    <sheet name="2e Soins médicaux d'urgence" sheetId="25" r:id="rId4"/>
    <sheet name="3a Synthèse par commune" sheetId="9" r:id="rId5"/>
    <sheet name="4 Forfaits par cas" sheetId="17" r:id="rId6"/>
    <sheet name="6 Bons de garde" sheetId="29" r:id="rId7"/>
    <sheet name="7 Animation de jeunesse" sheetId="13" r:id="rId8"/>
    <sheet name="8 Hébergement" sheetId="32" r:id="rId9"/>
  </sheets>
  <externalReferences>
    <externalReference r:id="rId10"/>
  </externalReferences>
  <definedNames>
    <definedName name="_xlnm.Print_Area" localSheetId="0">'1 Récapitulation'!$A$1:$N$46</definedName>
    <definedName name="_xlnm.Print_Area" localSheetId="1">'2b Synthèse par commune'!$A$1:$M$48</definedName>
    <definedName name="_xlnm.Print_Area" localSheetId="2">'2d Coûts particuliers'!$A$1:$C$32</definedName>
    <definedName name="_xlnm.Print_Area" localSheetId="3">'2e Soins médicaux d''urgence'!$A$1:$C$62</definedName>
    <definedName name="_xlnm.Print_Area" localSheetId="4">'3a Synthèse par commune'!$A$1:$G$44</definedName>
    <definedName name="_xlnm.Print_Area" localSheetId="5">'4 Forfaits par cas'!$A$1:$F$111</definedName>
    <definedName name="_xlnm.Print_Area" localSheetId="6">'6 Bons de garde'!$A$1:$D$11</definedName>
    <definedName name="_xlnm.Print_Area" localSheetId="7">'7 Animation de jeunesse'!$A$1:$D$45</definedName>
    <definedName name="_xlnm.Print_Area" localSheetId="8">'8 Hébergement'!$A$1:$F$32</definedName>
    <definedName name="rtI.Anker2b" localSheetId="8">[1]tableImport!$O$2</definedName>
    <definedName name="rtI.Anker2b">#REF!</definedName>
    <definedName name="rtI.Anker3a" localSheetId="8">[1]tableImport!$O$3</definedName>
    <definedName name="rtI.Anker3a">#REF!</definedName>
    <definedName name="tblImport" localSheetId="8">#REF!</definedName>
    <definedName name="tblImport">#REF!</definedName>
    <definedName name="Z_3FC92738_033B_4B68_8121_D7E87081064C_.wvu.PrintArea" localSheetId="0" hidden="1">'1 Récapitulation'!$A$1:$K$43</definedName>
    <definedName name="Z_3FC92738_033B_4B68_8121_D7E87081064C_.wvu.PrintArea" localSheetId="1" hidden="1">'2b Synthèse par commune'!$A$1:$K$52</definedName>
    <definedName name="Z_3FC92738_033B_4B68_8121_D7E87081064C_.wvu.PrintArea" localSheetId="2" hidden="1">'2d Coûts particuliers'!$A$1:$B$36</definedName>
    <definedName name="Z_3FC92738_033B_4B68_8121_D7E87081064C_.wvu.PrintArea" localSheetId="3" hidden="1">'2e Soins médicaux d''urgence'!$A$1:$B$66</definedName>
    <definedName name="Z_3FC92738_033B_4B68_8121_D7E87081064C_.wvu.PrintArea" localSheetId="4" hidden="1">'3a Synthèse par commune'!$A$1:$G$44</definedName>
    <definedName name="Z_3FC92738_033B_4B68_8121_D7E87081064C_.wvu.PrintArea" localSheetId="5" hidden="1">'4 Forfaits par cas'!$A$1:$F$111</definedName>
    <definedName name="Z_3FC92738_033B_4B68_8121_D7E87081064C_.wvu.PrintArea" localSheetId="6" hidden="1">'6 Bons de garde'!$A$1:$D$11</definedName>
    <definedName name="Z_3FC92738_033B_4B68_8121_D7E87081064C_.wvu.PrintArea" localSheetId="7" hidden="1">'7 Animation de jeunesse'!$A$1:$D$45</definedName>
    <definedName name="Z_3FC92738_033B_4B68_8121_D7E87081064C_.wvu.PrintArea" localSheetId="8" hidden="1">'8 Hébergement'!$A$1:$H$33</definedName>
    <definedName name="Z_E083F7BB_7916_4ABB_BDC7_6042584E3606_.wvu.PrintArea" localSheetId="0" hidden="1">'1 Récapitulation'!$A$1:$K$43</definedName>
    <definedName name="Z_E083F7BB_7916_4ABB_BDC7_6042584E3606_.wvu.PrintArea" localSheetId="1" hidden="1">'2b Synthèse par commune'!$A$1:$K$52</definedName>
    <definedName name="Z_E083F7BB_7916_4ABB_BDC7_6042584E3606_.wvu.PrintArea" localSheetId="2" hidden="1">'2d Coûts particuliers'!$A$1:$B$36</definedName>
    <definedName name="Z_E083F7BB_7916_4ABB_BDC7_6042584E3606_.wvu.PrintArea" localSheetId="3" hidden="1">'2e Soins médicaux d''urgence'!$A$1:$B$66</definedName>
    <definedName name="Z_E083F7BB_7916_4ABB_BDC7_6042584E3606_.wvu.PrintArea" localSheetId="4" hidden="1">'3a Synthèse par commune'!$A$1:$G$44</definedName>
    <definedName name="Z_E083F7BB_7916_4ABB_BDC7_6042584E3606_.wvu.PrintArea" localSheetId="5" hidden="1">'4 Forfaits par cas'!$A$1:$F$111</definedName>
    <definedName name="Z_E083F7BB_7916_4ABB_BDC7_6042584E3606_.wvu.PrintArea" localSheetId="6" hidden="1">'6 Bons de garde'!$A$1:$D$11</definedName>
    <definedName name="Z_E083F7BB_7916_4ABB_BDC7_6042584E3606_.wvu.PrintArea" localSheetId="7" hidden="1">'7 Animation de jeunesse'!$A$1:$D$45</definedName>
    <definedName name="Z_E083F7BB_7916_4ABB_BDC7_6042584E3606_.wvu.PrintArea" localSheetId="8" hidden="1">'8 Hébergement'!$A$1:$H$33</definedName>
    <definedName name="Z_ED1EFE49_5A07_488C_96A3_3B9FD4475C11_.wvu.PrintArea" localSheetId="0" hidden="1">'1 Récapitulation'!$A$1:$K$43</definedName>
    <definedName name="Z_ED1EFE49_5A07_488C_96A3_3B9FD4475C11_.wvu.PrintArea" localSheetId="1" hidden="1">'2b Synthèse par commune'!$A$1:$K$52</definedName>
    <definedName name="Z_ED1EFE49_5A07_488C_96A3_3B9FD4475C11_.wvu.PrintArea" localSheetId="2" hidden="1">'2d Coûts particuliers'!$A$1:$B$36</definedName>
    <definedName name="Z_ED1EFE49_5A07_488C_96A3_3B9FD4475C11_.wvu.PrintArea" localSheetId="3" hidden="1">'2e Soins médicaux d''urgence'!$A$1:$B$66</definedName>
    <definedName name="Z_ED1EFE49_5A07_488C_96A3_3B9FD4475C11_.wvu.PrintArea" localSheetId="4" hidden="1">'3a Synthèse par commune'!$A$1:$G$44</definedName>
    <definedName name="Z_ED1EFE49_5A07_488C_96A3_3B9FD4475C11_.wvu.PrintArea" localSheetId="5" hidden="1">'4 Forfaits par cas'!$A$1:$F$111</definedName>
    <definedName name="Z_ED1EFE49_5A07_488C_96A3_3B9FD4475C11_.wvu.PrintArea" localSheetId="6" hidden="1">'6 Bons de garde'!$A$1:$D$11</definedName>
    <definedName name="Z_ED1EFE49_5A07_488C_96A3_3B9FD4475C11_.wvu.PrintArea" localSheetId="7" hidden="1">'7 Animation de jeunesse'!$A$1:$D$45</definedName>
    <definedName name="Z_ED1EFE49_5A07_488C_96A3_3B9FD4475C11_.wvu.PrintArea" localSheetId="8" hidden="1">'8 Hébergement'!$A$1:$H$33</definedName>
  </definedNames>
  <calcPr calcId="191029"/>
  <customWorkbookViews>
    <customWorkbookView name="Janine Heldner - Persönliche Ansicht" guid="{3FC92738-033B-4B68-8121-D7E87081064C}" mergeInterval="0" personalView="1" maximized="1" windowWidth="1916" windowHeight="928" tabRatio="926" activeSheetId="10"/>
    <customWorkbookView name="Maurus Bärlocher - Persönliche Ansicht" guid="{E083F7BB-7916-4ABB-BDC7-6042584E3606}" mergeInterval="0" personalView="1" maximized="1" windowWidth="1920" windowHeight="859" tabRatio="926" activeSheetId="10" showComments="commIndAndComment"/>
    <customWorkbookView name="Markus Zbinden - Persönliche Ansicht" guid="{ED1EFE49-5A07-488C-96A3-3B9FD4475C11}" mergeInterval="0" personalView="1" maximized="1" windowWidth="1916" windowHeight="928" tabRatio="926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3" l="1"/>
  <c r="C31" i="13"/>
  <c r="F29" i="32"/>
  <c r="E104" i="17"/>
  <c r="E94" i="17"/>
  <c r="F26" i="17" l="1"/>
  <c r="D104" i="17" l="1"/>
  <c r="F104" i="17" s="1"/>
  <c r="D94" i="17" l="1"/>
  <c r="F94" i="17" s="1"/>
  <c r="D11" i="13" l="1"/>
  <c r="C11" i="25" l="1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F33" i="17" l="1"/>
  <c r="F25" i="17" l="1"/>
  <c r="B32" i="6" l="1"/>
  <c r="D10" i="29" l="1"/>
  <c r="F26" i="1" s="1"/>
  <c r="F26" i="32" l="1"/>
  <c r="F25" i="32"/>
  <c r="F24" i="32"/>
  <c r="F23" i="32"/>
  <c r="F22" i="32"/>
  <c r="F21" i="32"/>
  <c r="F20" i="32"/>
  <c r="F19" i="32"/>
  <c r="F18" i="32"/>
  <c r="F17" i="32"/>
  <c r="F16" i="32"/>
  <c r="F15" i="32"/>
  <c r="F14" i="32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7" i="4"/>
  <c r="M46" i="4" s="1"/>
  <c r="N11" i="1" s="1"/>
  <c r="N14" i="1" s="1"/>
  <c r="F27" i="32" l="1"/>
  <c r="F30" i="32" s="1"/>
  <c r="F31" i="32" s="1"/>
  <c r="F30" i="1" s="1"/>
  <c r="F63" i="17" l="1"/>
  <c r="B62" i="25"/>
  <c r="F12" i="1" l="1"/>
  <c r="F44" i="9" l="1"/>
  <c r="G44" i="9"/>
  <c r="E44" i="9"/>
  <c r="F18" i="1" s="1"/>
  <c r="F46" i="4"/>
  <c r="H11" i="1" s="1"/>
  <c r="G46" i="4"/>
  <c r="H46" i="4"/>
  <c r="J11" i="1" s="1"/>
  <c r="I46" i="4"/>
  <c r="J46" i="4"/>
  <c r="L11" i="1" s="1"/>
  <c r="E46" i="4"/>
  <c r="F11" i="1" s="1"/>
  <c r="F20" i="1" l="1"/>
  <c r="G18" i="1"/>
  <c r="F13" i="1"/>
  <c r="I11" i="1"/>
  <c r="K11" i="1"/>
  <c r="G11" i="1" l="1"/>
  <c r="C10" i="25" l="1"/>
  <c r="C62" i="25" l="1"/>
  <c r="F16" i="17" s="1"/>
  <c r="D13" i="1" l="1"/>
  <c r="M13" i="1" l="1"/>
  <c r="D19" i="13" l="1"/>
  <c r="D105" i="17" l="1"/>
  <c r="F105" i="17" s="1"/>
  <c r="D106" i="17"/>
  <c r="F106" i="17" s="1"/>
  <c r="D107" i="17"/>
  <c r="F107" i="17" s="1"/>
  <c r="D103" i="17"/>
  <c r="F103" i="17" s="1"/>
  <c r="F108" i="17"/>
  <c r="D93" i="17"/>
  <c r="F52" i="17" l="1"/>
  <c r="F54" i="17" s="1"/>
  <c r="F46" i="17"/>
  <c r="F48" i="17" s="1"/>
  <c r="F15" i="17"/>
  <c r="F34" i="17" l="1"/>
  <c r="F35" i="17" s="1"/>
  <c r="F17" i="17"/>
  <c r="F19" i="17"/>
  <c r="F27" i="17"/>
  <c r="F58" i="17" s="1"/>
  <c r="F10" i="17"/>
  <c r="K7" i="4" l="1"/>
  <c r="L7" i="4" s="1"/>
  <c r="K8" i="4"/>
  <c r="L8" i="4" s="1"/>
  <c r="K9" i="4"/>
  <c r="L9" i="4" s="1"/>
  <c r="K10" i="4"/>
  <c r="L10" i="4" s="1"/>
  <c r="K11" i="4"/>
  <c r="L11" i="4" s="1"/>
  <c r="K12" i="4"/>
  <c r="L12" i="4" s="1"/>
  <c r="K13" i="4"/>
  <c r="L13" i="4" s="1"/>
  <c r="K14" i="4"/>
  <c r="L14" i="4" s="1"/>
  <c r="K15" i="4"/>
  <c r="L15" i="4" s="1"/>
  <c r="K16" i="4"/>
  <c r="L16" i="4" s="1"/>
  <c r="K17" i="4"/>
  <c r="L17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4" i="4"/>
  <c r="K35" i="4"/>
  <c r="L35" i="4" s="1"/>
  <c r="K36" i="4"/>
  <c r="L36" i="4" s="1"/>
  <c r="K37" i="4"/>
  <c r="L37" i="4" s="1"/>
  <c r="K38" i="4"/>
  <c r="L38" i="4" s="1"/>
  <c r="K39" i="4"/>
  <c r="L39" i="4" s="1"/>
  <c r="K40" i="4"/>
  <c r="K41" i="4"/>
  <c r="L41" i="4" s="1"/>
  <c r="K42" i="4"/>
  <c r="L42" i="4" s="1"/>
  <c r="K43" i="4"/>
  <c r="L43" i="4" s="1"/>
  <c r="K44" i="4"/>
  <c r="L44" i="4" s="1"/>
  <c r="K45" i="4"/>
  <c r="L45" i="4" s="1"/>
  <c r="K6" i="4"/>
  <c r="L6" i="4" s="1"/>
  <c r="L40" i="4" l="1"/>
  <c r="K46" i="4"/>
  <c r="L34" i="4"/>
  <c r="L14" i="1"/>
  <c r="F101" i="17"/>
  <c r="F109" i="17" s="1"/>
  <c r="L46" i="4" l="1"/>
  <c r="D95" i="17"/>
  <c r="F95" i="17" s="1"/>
  <c r="D96" i="17"/>
  <c r="F96" i="17" s="1"/>
  <c r="D97" i="17"/>
  <c r="F97" i="17" s="1"/>
  <c r="F98" i="17"/>
  <c r="F93" i="17"/>
  <c r="F61" i="17" l="1"/>
  <c r="F60" i="17"/>
  <c r="F57" i="17" l="1"/>
  <c r="F37" i="17" l="1"/>
  <c r="F59" i="17" s="1"/>
  <c r="C29" i="13"/>
  <c r="D21" i="13"/>
  <c r="D13" i="13"/>
  <c r="D44" i="9"/>
  <c r="C44" i="9"/>
  <c r="D46" i="4"/>
  <c r="E11" i="1" s="1"/>
  <c r="C46" i="4"/>
  <c r="M12" i="1" l="1"/>
  <c r="E18" i="1"/>
  <c r="E22" i="1" s="1"/>
  <c r="F14" i="1"/>
  <c r="D18" i="1"/>
  <c r="D22" i="1" s="1"/>
  <c r="G22" i="1"/>
  <c r="F62" i="17"/>
  <c r="I14" i="1"/>
  <c r="H14" i="1"/>
  <c r="E14" i="1"/>
  <c r="J14" i="1"/>
  <c r="K14" i="1"/>
  <c r="D11" i="1"/>
  <c r="D14" i="1" s="1"/>
  <c r="D28" i="13"/>
  <c r="F64" i="17" l="1"/>
  <c r="F91" i="17" s="1"/>
  <c r="F99" i="17" s="1"/>
  <c r="F111" i="17" s="1"/>
  <c r="F24" i="1" s="1"/>
  <c r="F22" i="1"/>
  <c r="M11" i="1"/>
  <c r="G14" i="1"/>
  <c r="G32" i="1" s="1"/>
  <c r="C30" i="13"/>
  <c r="D29" i="13"/>
  <c r="M14" i="1" l="1"/>
  <c r="D35" i="13"/>
  <c r="D36" i="13" s="1"/>
  <c r="D37" i="13" l="1"/>
  <c r="F28" i="1" s="1"/>
  <c r="F32" i="1" s="1"/>
  <c r="G34" i="1" l="1"/>
  <c r="G42" i="1" s="1"/>
  <c r="G38" i="1" l="1"/>
  <c r="G41" i="1"/>
  <c r="G43" i="1" s="1"/>
  <c r="F36" i="1"/>
  <c r="F42" i="1" s="1"/>
  <c r="F38" i="1" l="1"/>
  <c r="F41" i="1"/>
  <c r="F43" i="1" s="1"/>
</calcChain>
</file>

<file path=xl/sharedStrings.xml><?xml version="1.0" encoding="utf-8"?>
<sst xmlns="http://schemas.openxmlformats.org/spreadsheetml/2006/main" count="268" uniqueCount="230">
  <si>
    <t xml:space="preserve">Total: </t>
  </si>
  <si>
    <t>Total</t>
  </si>
  <si>
    <t xml:space="preserve">Total </t>
  </si>
  <si>
    <t>2b</t>
  </si>
  <si>
    <t>2d</t>
  </si>
  <si>
    <t>579x</t>
  </si>
  <si>
    <t>3a</t>
  </si>
  <si>
    <t>2e</t>
  </si>
  <si>
    <t>545x</t>
  </si>
  <si>
    <t>5790 / 5796</t>
  </si>
  <si>
    <t>(Les chiffres inscrits dans les annexes sont reportés automatiquement dans la récapitulation)</t>
  </si>
  <si>
    <t>Exercice:</t>
  </si>
  <si>
    <t>Annexe 1</t>
  </si>
  <si>
    <t>Annexe</t>
  </si>
  <si>
    <t>Rubrique</t>
  </si>
  <si>
    <t>Nombre de dossiers</t>
  </si>
  <si>
    <t>Nombre de personnes</t>
  </si>
  <si>
    <t>Charges brutes
CHF</t>
  </si>
  <si>
    <t>Revenus 
CHF</t>
  </si>
  <si>
    <t>Recettes et remboursements avec provision d'encaissement 
CHF</t>
  </si>
  <si>
    <t>Autres revenus
(sans provision d'encaissement)
CHF</t>
  </si>
  <si>
    <t>Remboursements au sens de la LAS (sans provision d'encaissement)
CHF</t>
  </si>
  <si>
    <t>Restitutions de la commune bour-geoise (avec provision d’encaissement) 
CHF</t>
  </si>
  <si>
    <t xml:space="preserve">Charges nettes 
(charges brutes moins revenus)
CHF
</t>
  </si>
  <si>
    <t>Statistique des revenus</t>
  </si>
  <si>
    <t>Aide matérielle</t>
  </si>
  <si>
    <t>Aide matérielle (dossiers individuels)</t>
  </si>
  <si>
    <t>Coûts particuliers</t>
  </si>
  <si>
    <t>Aide immédiate (soins médicaux d'urgence)</t>
  </si>
  <si>
    <t>Total de l'aide matérielle</t>
  </si>
  <si>
    <t xml:space="preserve">Contributions d’entretien 
pour enfants </t>
  </si>
  <si>
    <t>Avances et remboursements</t>
  </si>
  <si>
    <t>Frais de recouvrement</t>
  </si>
  <si>
    <t>Total des pensions alimentaires</t>
  </si>
  <si>
    <t>Avances</t>
  </si>
  <si>
    <t>Rembours.</t>
  </si>
  <si>
    <t>Frais de traitement du personnel du service social (forfaits par cas)</t>
  </si>
  <si>
    <t>Structures d'accueil extrafamilial: système des bons de garde</t>
  </si>
  <si>
    <t>Animation de jeunesse</t>
  </si>
  <si>
    <t>Hébergement des sans-abri</t>
  </si>
  <si>
    <t>Total des charges et des revenus</t>
  </si>
  <si>
    <t>Excédent de charges</t>
  </si>
  <si>
    <t>Excédent de revenus</t>
  </si>
  <si>
    <t xml:space="preserve">Partie A) Décompte </t>
  </si>
  <si>
    <t>Annexe 2b</t>
  </si>
  <si>
    <t>N° OFS</t>
  </si>
  <si>
    <t>Commune</t>
  </si>
  <si>
    <r>
      <t xml:space="preserve">Nombre 
de 
dossiers
</t>
    </r>
    <r>
      <rPr>
        <b/>
        <sz val="10"/>
        <color rgb="FFFF0000"/>
        <rFont val="Arial"/>
        <family val="2"/>
      </rPr>
      <t>(recouvre-ment inclus)</t>
    </r>
  </si>
  <si>
    <t>Nombre 
de per-
sonnes</t>
  </si>
  <si>
    <t>Charges brutes
CHF</t>
  </si>
  <si>
    <t>Revenus avec
provision
d'encaissement
CHF</t>
  </si>
  <si>
    <t>Autres revenus
(sans provision d'encaissement)
CHF</t>
  </si>
  <si>
    <t>Remboursements au sens de la LAS
(sans provision d'encaissement)
CHF</t>
  </si>
  <si>
    <t>Restitutions
des communes
bourgeoises (avec provision d'encaissement)
CHF</t>
  </si>
  <si>
    <t>Total des
revenus</t>
  </si>
  <si>
    <t>Charges nettes (charges brutes moins revenus)</t>
  </si>
  <si>
    <t>Annexe 2d</t>
  </si>
  <si>
    <t>dans les dossiers individuels</t>
  </si>
  <si>
    <t>Contribution en CHF</t>
  </si>
  <si>
    <t>Indiquer si possible le numéro du dossier</t>
  </si>
  <si>
    <t>Cas pris en charge (initiales)</t>
  </si>
  <si>
    <t>Annexe 2e</t>
  </si>
  <si>
    <t>Annexe 3a</t>
  </si>
  <si>
    <t>Nombre d'enfants (avances)</t>
  </si>
  <si>
    <t>Nombre d'enfants (rembourse-ments)</t>
  </si>
  <si>
    <t>Avances
CHF</t>
  </si>
  <si>
    <t>Frais de recouvrement
CHF</t>
  </si>
  <si>
    <t>Remboursements
CHF</t>
  </si>
  <si>
    <t>Annexe 4</t>
  </si>
  <si>
    <r>
      <t xml:space="preserve">Nombre de cas, </t>
    </r>
    <r>
      <rPr>
        <sz val="10"/>
        <color rgb="FFFF0000"/>
        <rFont val="Arial"/>
        <family val="2"/>
      </rPr>
      <t>y compris dossiers de recouvrement (doit concorder avec le nombre de dossiers selon annexe 2b)</t>
    </r>
  </si>
  <si>
    <t>Nombre de dossiers de recouvrement*</t>
  </si>
  <si>
    <t>Nombre de cas sans les dossiers de recouvrement</t>
  </si>
  <si>
    <t>Nombre de cas d'aide immédiate à des personnes non domiciliées en Suisse (report de l'annexe 2e)</t>
  </si>
  <si>
    <t>Total des cas</t>
  </si>
  <si>
    <t>Forfait par cas</t>
  </si>
  <si>
    <t>Forfait (total des cas x forfait par cas)</t>
  </si>
  <si>
    <t>* Dossiers de recouvrement = dossiers (cas d'aide matérielle) dont le solde des charges est inférieur ou égal à 0 et le solde des revenus inférieur, supérieur ou égal à 0</t>
  </si>
  <si>
    <t>Cas de consultation préventive (art. 34e OASoc et ISCB 8/860.111/1.2)</t>
  </si>
  <si>
    <t>Nombre de cas imputables (au max. 25% des cas d'aide matérielle)</t>
  </si>
  <si>
    <t>Forfait (nombre de cas imputables x forfait par cas)</t>
  </si>
  <si>
    <t>Cas de recouvrement de contributions d'entretien (art. 34f OASoc et ISCB 8/860.111/1.2)</t>
  </si>
  <si>
    <t>Nombre de dossiers de recouvrement pur concernant des prestations d’entretien de l'enfant selon art. 1 de la loi sur l'aide au recouvrement et les avances de contributions d'entretien (LARCE)</t>
  </si>
  <si>
    <t>Nombre de dossiers de recouvrement pour l’entretien après le divorce selon art. 1a LARCE</t>
  </si>
  <si>
    <r>
      <t xml:space="preserve">Nombre de dossiers de recouvrement </t>
    </r>
    <r>
      <rPr>
        <sz val="10"/>
        <color rgb="FFFF0000"/>
        <rFont val="Arial"/>
        <family val="2"/>
      </rPr>
      <t>clos</t>
    </r>
    <r>
      <rPr>
        <sz val="10"/>
        <rFont val="Arial"/>
        <family val="2"/>
      </rPr>
      <t xml:space="preserve"> (dossiers d’aide sociale clos) selon art. 37, al. 1 LASoc</t>
    </r>
  </si>
  <si>
    <t>Nombre de dossiers de simple gestion des actes de défaut de biens requérant au minimum trois heures de travail au cours de l'année civile</t>
  </si>
  <si>
    <t>Cas d'avance de contributions d'entretien (art. 34g OASoc et ISCB 8/860.111/1.2)</t>
  </si>
  <si>
    <t>Nombre de dossiers d’avance actifs concernant des contributions d’entretien pour enfants (avec ou sans recouvrement) selon art. 3 LARCE</t>
  </si>
  <si>
    <t>Synthèse</t>
  </si>
  <si>
    <t xml:space="preserve">+ forfait de recouvrement de contributions d'entretien </t>
  </si>
  <si>
    <t>+ forfait d'avance de contributions d'entretien</t>
  </si>
  <si>
    <t>= total des forfaits</t>
  </si>
  <si>
    <t>+ frais de traitement des stagiaires</t>
  </si>
  <si>
    <t>Pour faciliter le calcul, il convient de remplir les champs verts et jaunes ci-après.</t>
  </si>
  <si>
    <t>Correction 
(cf. supra)</t>
  </si>
  <si>
    <t>Partie A) Décompte</t>
  </si>
  <si>
    <t>Annexe 6</t>
  </si>
  <si>
    <t>Total des bons de garde versés déduction faite de la franchise communale 
(montant reporté automatiquement dans la récapitulation générale)</t>
  </si>
  <si>
    <t>Annexe 7</t>
  </si>
  <si>
    <t>Date de l'autorisation ou de la modification de l'autorisation</t>
  </si>
  <si>
    <r>
      <t>Montant de base par enfant/adolescent,</t>
    </r>
    <r>
      <rPr>
        <b/>
        <sz val="10"/>
        <rFont val="Arial"/>
        <family val="2"/>
      </rPr>
      <t xml:space="preserve"> renchérissement inclus</t>
    </r>
  </si>
  <si>
    <t>Frais de personnel (stagiaires incl.)</t>
  </si>
  <si>
    <t>+ frais de matériel</t>
  </si>
  <si>
    <t>Total des charges</t>
  </si>
  <si>
    <t>./. recettes (sans donations volontaires de tiers à affectation déterminée, cotisations de membres, 
montant provenant de la compensation des charges, ni franchise communale)</t>
  </si>
  <si>
    <t>Frais de personnel en % de la subvention imputable</t>
  </si>
  <si>
    <t>Proportion minimale des frais de personnel en % de la subvention imputable</t>
  </si>
  <si>
    <t>./. franchise communale (20% de la subvention imputable calculée)</t>
  </si>
  <si>
    <t xml:space="preserve">Total (reporté automatiquement dans la récapitulation générale) </t>
  </si>
  <si>
    <t>Date de l’autorisation ou de la modification de l’autorisation</t>
  </si>
  <si>
    <r>
      <t>Montant admis à la compensation des charges selon l'autorisation (</t>
    </r>
    <r>
      <rPr>
        <b/>
        <sz val="10"/>
        <rFont val="Arial"/>
        <family val="2"/>
      </rPr>
      <t>sans</t>
    </r>
    <r>
      <rPr>
        <sz val="10"/>
        <rFont val="Arial"/>
        <family val="2"/>
      </rPr>
      <t xml:space="preserve"> adaptation au renchérissement)</t>
    </r>
  </si>
  <si>
    <t xml:space="preserve">1. Données selon les comptes annuels (n'inclure que les structures au bénéfice d'une autorisation d'admission à la compensation des charges) </t>
  </si>
  <si>
    <t>Structures</t>
  </si>
  <si>
    <t>Total des charges
CHF</t>
  </si>
  <si>
    <t>Recettes provenant des contributions de la clientèle ou du service social
CHF</t>
  </si>
  <si>
    <t>Charges non couvertes effectives (total des charges ./. contributions ./. autres revenus)
CHF</t>
  </si>
  <si>
    <r>
      <t xml:space="preserve">Montant admis à la compensation des charges selon l’autorisation, </t>
    </r>
    <r>
      <rPr>
        <b/>
        <sz val="10"/>
        <rFont val="Arial"/>
        <family val="2"/>
      </rPr>
      <t>renchérissement inclus</t>
    </r>
  </si>
  <si>
    <r>
      <t>Total des charges non couvertes effectives de toutes les structures selon les comptes annuels (= total de la 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colonne du tableau)</t>
    </r>
  </si>
  <si>
    <t>Montant reporté automatiquement dans la récapitulation générale
(plus petit des deux montants ci-dessus)</t>
  </si>
  <si>
    <t>2. Rétribution</t>
  </si>
  <si>
    <t>Provision d'encaissement</t>
  </si>
  <si>
    <t>Solde</t>
  </si>
  <si>
    <t>1a</t>
  </si>
  <si>
    <t>Total du décompte d'aide sociale</t>
  </si>
  <si>
    <t xml:space="preserve">Outil de calcul
Récapitulation générale </t>
  </si>
  <si>
    <t>Outil de calcul
Aide matérielle: synthèse par commune</t>
  </si>
  <si>
    <r>
      <t xml:space="preserve">Outil de calcul
Coûts particuliers de l’aide matérielle </t>
    </r>
    <r>
      <rPr>
        <b/>
        <u/>
        <sz val="12"/>
        <rFont val="Arial"/>
        <family val="2"/>
      </rPr>
      <t>non</t>
    </r>
    <r>
      <rPr>
        <b/>
        <sz val="12"/>
        <rFont val="Arial"/>
        <family val="2"/>
      </rPr>
      <t xml:space="preserve"> comptabilisés</t>
    </r>
  </si>
  <si>
    <t>Outil de calcul
Frais d'aide immédiate à des personnes non domiciliées en Suisse</t>
  </si>
  <si>
    <t xml:space="preserve">Outil de calcul
Contributions d'entretien pour enfants: synthèse par commune </t>
  </si>
  <si>
    <t>Outil de calcul
Frais de traitement du personnel du service social (forfaits par cas)</t>
  </si>
  <si>
    <t>Outil de calcul
Structures d'accueil extrafamilial: système des bons de garde</t>
  </si>
  <si>
    <t>Outil de calcul
Animation de jeunesse</t>
  </si>
  <si>
    <t>Outil de calcul
Hébergement des sans-abri</t>
  </si>
  <si>
    <t>Annexe 8</t>
  </si>
  <si>
    <r>
      <t xml:space="preserve">Dépenses effectives de perfectionnement pour le personnel du service social (art. 44, al. 2a OASoc) </t>
    </r>
    <r>
      <rPr>
        <b/>
        <sz val="10"/>
        <rFont val="Arial"/>
        <family val="2"/>
      </rPr>
      <t>dans le domaine de l’aide sociale individuelle (protection de l'enfant et de l'adulte non incluse)</t>
    </r>
  </si>
  <si>
    <t>Dépenses effectives de traitement (salaires bruts + prestations sociales de l'employeur) pour les stagiaires (art. 44, al. 2a OASoc)</t>
  </si>
  <si>
    <t>Provision d'encaisse-ment</t>
  </si>
  <si>
    <r>
      <t xml:space="preserve">Nombre de cas </t>
    </r>
    <r>
      <rPr>
        <b/>
        <sz val="10"/>
        <rFont val="Arial"/>
        <family val="2"/>
      </rPr>
      <t>dans 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domaine de l'aide sociale individuelle</t>
    </r>
    <r>
      <rPr>
        <sz val="10"/>
        <rFont val="Arial"/>
        <family val="2"/>
      </rPr>
      <t xml:space="preserve"> (conseils sur des thèmes tels que les finances, le logement, l’addiction, etc.)*</t>
    </r>
  </si>
  <si>
    <t xml:space="preserve">Ce classeur Excel est uniquement destiné à servir d'outil de travail à la commune pour le calcul de la compensation des charges sociales et ne doit pas être envoyé au canton </t>
  </si>
  <si>
    <t>(il n'est volontairement pas protégé par un mot de passe).</t>
  </si>
  <si>
    <t>Fonction MCH2</t>
  </si>
  <si>
    <t>Cas d'aide matérielle (art. 34d, al. 1-4 OASoc et ISCB 8/860.111/1.2)</t>
  </si>
  <si>
    <t>Forfait d'aide matérielle (art. 34d, al. 1-4 OASoc)</t>
  </si>
  <si>
    <t xml:space="preserve">+ forfait de consultation préventive </t>
  </si>
  <si>
    <t>LAS: loi fédérale sur la compétence en matière d’assistance des personnes dans le besoin (loi fédérale en matière d’assistance)</t>
  </si>
  <si>
    <t>LAS: loi fédérale en matière d'assistance / LASoc: loi sur l'aide sociale / OASoc: ordonnance sur l'aide sociale</t>
  </si>
  <si>
    <t>Ces frais doivent impérativement être inscrits dans la présente annexe.</t>
  </si>
  <si>
    <t>(LPEP: loi sur les prestations particulières d’encouragement et de protection destinées aux enfants)</t>
  </si>
  <si>
    <t>Nombre de cas</t>
  </si>
  <si>
    <r>
      <t xml:space="preserve">Nombre de cas </t>
    </r>
    <r>
      <rPr>
        <b/>
        <sz val="10"/>
        <rFont val="Arial"/>
        <family val="2"/>
      </rPr>
      <t>dans le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domaine de la protection de l’enfant librement consentie </t>
    </r>
    <r>
      <rPr>
        <sz val="10"/>
        <rFont val="Arial"/>
        <family val="2"/>
      </rPr>
      <t xml:space="preserve">(p. ex. orientation vers d’autres services, coaching, etc.), </t>
    </r>
    <r>
      <rPr>
        <b/>
        <sz val="10"/>
        <rFont val="Arial"/>
        <family val="2"/>
      </rPr>
      <t>nombre de cas relevant de la LPEP non inclus*</t>
    </r>
  </si>
  <si>
    <r>
      <t xml:space="preserve">Total des cas </t>
    </r>
    <r>
      <rPr>
        <b/>
        <sz val="10"/>
        <rFont val="Arial"/>
        <family val="2"/>
      </rPr>
      <t>relevant de la LPEP*</t>
    </r>
  </si>
  <si>
    <r>
      <t xml:space="preserve">Nombre de dossiers de recouvrement </t>
    </r>
    <r>
      <rPr>
        <sz val="10"/>
        <color rgb="FFFF0000"/>
        <rFont val="Arial"/>
        <family val="2"/>
      </rPr>
      <t>actifs</t>
    </r>
    <r>
      <rPr>
        <sz val="10"/>
        <rFont val="Arial"/>
        <family val="2"/>
      </rPr>
      <t xml:space="preserve"> (dossiers d’aide sociale actifs) selon art. 37, al. 1 de la loi sur l'aide sociale (LASoc)</t>
    </r>
  </si>
  <si>
    <t>+ forfait d'aide matérielle relevant de la LPEP (art. 34d, al. 5 OASoc)</t>
  </si>
  <si>
    <t>* Il s’agit de cas faisant uniquement l’objet d’une consultation sociale, qui ne donnent pas lieu au versement d’une aide matérielle ni à une rétribution par des tiers (l’autorité de protection de l'enfant et de l'adulte pour une question de l’autorité parentale conjointe, p. ex.).</t>
  </si>
  <si>
    <t>Cas d'aide matérielle relevant de la LPEP (art. 34d, al. 5 OASoc)</t>
  </si>
  <si>
    <t>Total des taux de prise en charge subventionnés</t>
  </si>
  <si>
    <t>Montant total des bons de garde versés</t>
  </si>
  <si>
    <t>Franchise communale</t>
  </si>
  <si>
    <t>A reporter de KiBon : colonne E</t>
  </si>
  <si>
    <t>A reporter de KiBon : colonne F</t>
  </si>
  <si>
    <t>A reporter de KiBon : colonne G</t>
  </si>
  <si>
    <t>1. Données figurant dans l'autorisation</t>
  </si>
  <si>
    <t>2. Données selon le compte d'exploitation</t>
  </si>
  <si>
    <t>Montant de base total (nombre d'enfants et d'adolescents x montant de base par enfant/adolescent)</t>
  </si>
  <si>
    <t>(1) Montant maximal de la subvention imputable (art. 91 de l'ordonnance sur les programmes de soutien à l'enfance, à la jeunesse et à la famille, OEJF)</t>
  </si>
  <si>
    <t>(2) Charges nettes (art. 90 OEJF)</t>
  </si>
  <si>
    <t>3. Subvention imputable (art. 90 OEJF)</t>
  </si>
  <si>
    <t>4. Montant admis à la compensation des charges (art. 90 OEJF)</t>
  </si>
  <si>
    <t>(3) Subvention imputable réduite si frais de personnel inférieurs à 70%</t>
  </si>
  <si>
    <t>Subvention imputable = plus petit des montants 1 et 2</t>
  </si>
  <si>
    <t>Subvention imputable calculée = plus petit des montants 1, 2 ou 3</t>
  </si>
  <si>
    <t>(Direction de la santé, des affaires sociales et de l'intégration (page d'accueil) &gt; Prestations &gt; Formulaires, demandes et autorisations par structure organisationnelle &gt; Formulaires, demandes et autorisations de l'Office de l'intégration et de l'action sociale &gt; Famille et société &gt; Animation de jeunesse)</t>
  </si>
  <si>
    <t>Réductions de primes versées par l'Office des assurances sociales (sans provision d'encaissement)
CHF</t>
  </si>
  <si>
    <t>Provision d'encaissement
CHF</t>
  </si>
  <si>
    <t>Réductions de primes versées par l'Office des assurances sociales (sans provision d'encaissement / écriture collective); comptabilisation selon ISCB 8/860.111/2.5
CHF</t>
  </si>
  <si>
    <t>Nombre de cas admissibles au maximum = 25% des cas d'aide matérielle (cas relevant de la LPEP inclus) sans les cas d'aide immédiate ni les dossiers de recouvrement</t>
  </si>
  <si>
    <t xml:space="preserve">Donations volontaires de tiers à affectation déterminée (non déduites du total des charges pour calculer les subventions imputables, selon art. 90, al. 3 OEJF) </t>
  </si>
  <si>
    <t xml:space="preserve">Cotisations de membres (non déduites du total des charges pour calculer les subventions imputables, selon art. 90, al. 3 OEJF) </t>
  </si>
  <si>
    <t>Autres revenus (hormis les dons et les legs versés à des fins déterminées pour d’autres domaines d' activité selon art. 8, al. 2 LPASoc et art. 5, al. 2, lit. c OPASoc et hormis le montant provenant de la compensation des charges)
CHF</t>
  </si>
  <si>
    <t>Charges/revenus du décompte d'aide sociale</t>
  </si>
  <si>
    <t>Forfait par cas 
(2023)</t>
  </si>
  <si>
    <t>+/- correction 2023 du nombre de cas d'aide matérielle</t>
  </si>
  <si>
    <t>+/- correction 2023 du nombre de cas de consultation préventive</t>
  </si>
  <si>
    <t>+/- correction 2023 du nombre de cas de recouvrement de contributions d'entretien</t>
  </si>
  <si>
    <t>+/- correction 2023 du nombre de cas d'avance de contributions d'entretien</t>
  </si>
  <si>
    <t>+/- correction 2023 des frais de traitement des stagiaires</t>
  </si>
  <si>
    <t>Renchérissem-ent en suspens</t>
  </si>
  <si>
    <t>Autorisation 2024-2027 (renchérissem-ent incl. en 2024)</t>
  </si>
  <si>
    <t>Autorisation valable depuis (p. ex. 01.01.2024)</t>
  </si>
  <si>
    <t>en vertu de l'art. 21 LAS en corrélation avec l'art. 57l LASoc et les art. 8h1 et 8h2 OASoc</t>
  </si>
  <si>
    <t xml:space="preserve">(soins médicaux d'urgence réalisés en mode hospitalier et frais de retour) </t>
  </si>
  <si>
    <r>
      <t xml:space="preserve">Dépenses effectives de traitement (salaires bruts + prestations sociales de l'employeur) pour le personnel du service social, sans frais de perfectionnement ni de traitement des stagiaires (art. 44, al. 2a de l'ordonnance sur l'aide sociale,OASoc) </t>
    </r>
    <r>
      <rPr>
        <b/>
        <sz val="10"/>
        <rFont val="Arial"/>
        <family val="2"/>
      </rPr>
      <t>dans le domaine de l’aide sociale individuelle (protection de l'enfant et de l'adulte non incluse)</t>
    </r>
  </si>
  <si>
    <r>
      <t xml:space="preserve">Nombre d'enfants et d'adolescents conformément à la liste des montants maximaux </t>
    </r>
    <r>
      <rPr>
        <sz val="10"/>
        <color rgb="FFFF0000"/>
        <rFont val="Arial"/>
        <family val="2"/>
      </rPr>
      <t>(voir cellule E9)</t>
    </r>
  </si>
  <si>
    <r>
      <t>+ montant supplémentaire conformément à la liste des montants maximaux</t>
    </r>
    <r>
      <rPr>
        <sz val="10"/>
        <color rgb="FFFF0000"/>
        <rFont val="Arial"/>
        <family val="2"/>
      </rPr>
      <t xml:space="preserve"> (voir cellule E9)</t>
    </r>
  </si>
  <si>
    <t>= frais de traitement 2025</t>
  </si>
  <si>
    <t>Calcul du montant admis à la compensation des charges pour 2025</t>
  </si>
  <si>
    <t>Conformément à l’article 36b, alinéa 1 OASoc, le total des forfaits par cas 2025 est déterminé selon le nombre de cas 2025,</t>
  </si>
  <si>
    <t xml:space="preserve">auquel s'ajoutent les frais de traitement des stagiaires 2025. Selon l'alinéa 2, le montant admis à la compensation des charges </t>
  </si>
  <si>
    <t>pour 2025 est fixé en calculant la moyenne des montants des années 2024 et 2025.</t>
  </si>
  <si>
    <t>A remplir uniquement si l'Office de l'intégration et de l'action sociale (OIAS) a procédé à des corrections pour 2024</t>
  </si>
  <si>
    <t>Correction (+ ou -) du nombre de cas d'aide matérielle 2024*</t>
  </si>
  <si>
    <t>Correction (+ ou -) du nombre de cas d'aide matérielle relevant de la LPEP 2024 (art. 34d, al. 5 OASoc)*</t>
  </si>
  <si>
    <t>Correction (+ ou -) du nombre de cas de consultation préventive 2024*</t>
  </si>
  <si>
    <t>Correction (+ ou -) du nombre de cas de recouvrement de contributions d'entretien 2024*</t>
  </si>
  <si>
    <t>Correction (+ ou -) du nombre de cas d'avance de contributions d'entretien 2024*</t>
  </si>
  <si>
    <t>Correction (+ ou -) des frais de traitement des stagiaires 2024*</t>
  </si>
  <si>
    <t>A remplir en se référant à la décision de mai 2025, annexe 2D</t>
  </si>
  <si>
    <t>Montant total des frais de traitement 2024 (cf. colonne I)</t>
  </si>
  <si>
    <t>Correction (+ ou -) du nombre de cas d'aide matérielle 2023 (cf. paragraphe du bas)*</t>
  </si>
  <si>
    <t>Correction (+ ou -) du nombre de cas d'aide matérielle 2023 relevant de la LPEP (cf. idem) (art. 34d, al. 5 OASoc)*</t>
  </si>
  <si>
    <t>Correction (+ ou -) du nombre de cas de consultation préventive 2023 (cf. idem)*</t>
  </si>
  <si>
    <t>Correction (+ ou -) du nombre de cas de recouvrement de contributions d'entretien 2023 (cf. idem)*</t>
  </si>
  <si>
    <t>Correction (+ ou -) des frais de traitement des stagiaires 2023 (cf. idem)*</t>
  </si>
  <si>
    <t>* Pour arrêter le montant imputable en 2025, l'OIAS se référera aux données de la décision susmentionnée.</t>
  </si>
  <si>
    <t>Montant total des frais de traitement 2025</t>
  </si>
  <si>
    <t>Forfait par cas 
(2024)</t>
  </si>
  <si>
    <t>+/- correction 2024 du nombre de cas d'aide matérielle</t>
  </si>
  <si>
    <t xml:space="preserve">+/- correction 2024 du nombre de cas relevant de la LPEP </t>
  </si>
  <si>
    <t>+/- correction 2024 du nombre de cas de consultation préventive</t>
  </si>
  <si>
    <t>+/- correction 2024 du nombre de cas de recouvrement de contributions d'entretien</t>
  </si>
  <si>
    <t>+/- correction 2024 du nombre de cas d'avance de contributions d'entretien</t>
  </si>
  <si>
    <t>+/- correction 2024 des frais de traitement des stagiaires</t>
  </si>
  <si>
    <t>a) Montant calculé pour 2025</t>
  </si>
  <si>
    <t>Montant total des frais de traitement 2024 (cf. décision de mai 2025, annexe 2D, colonne I)</t>
  </si>
  <si>
    <t>+/- correction 2023 du nombre de cas relevant de la LPEP</t>
  </si>
  <si>
    <t>b) Montant calculé pour 2024</t>
  </si>
  <si>
    <t>Moyenne entre a et b = montant admis à la compensation des charges pour 2025  
(reporté automatiquement dans la récapitulation générale)</t>
  </si>
  <si>
    <t>Coûts des examens médicaux effectués par des médecins ou dentistes conseils =&gt; article 33b de l’ordonnance sur l’aide sociale (OASoc)</t>
  </si>
  <si>
    <t>Noms et coordonnées des médecins ou dentistes conseils</t>
  </si>
  <si>
    <t>Correction (+ ou -) du nombre de cas d'avance de contributions d'entretien 2023 (cf. idem)*</t>
  </si>
  <si>
    <t>Ils ne doivent par contre pas être enregistrés dans le décompte de l'aide matérielle par catégorie.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</si>
</sst>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_ [$€-2]\ * #,##0.00_ ;_ [$€-2]\ * \-#,##0.00_ ;_ [$€-2]\ * &quot;-&quot;??_ "/>
    <numFmt numFmtId="166" formatCode="dd/mm/yyyy;@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</cellStyleXfs>
  <cellXfs count="510">
    <xf numFmtId="0" fontId="0" fillId="0" borderId="0" xfId="0"/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/>
    </xf>
    <xf numFmtId="4" fontId="5" fillId="0" borderId="0" xfId="0" applyNumberFormat="1" applyFont="1" applyProtection="1"/>
    <xf numFmtId="4" fontId="0" fillId="0" borderId="0" xfId="0" applyNumberFormat="1" applyProtection="1"/>
    <xf numFmtId="4" fontId="2" fillId="0" borderId="0" xfId="0" applyNumberFormat="1" applyFont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4" fontId="0" fillId="0" borderId="0" xfId="0" applyNumberFormat="1" applyFill="1" applyProtection="1"/>
    <xf numFmtId="4" fontId="4" fillId="0" borderId="0" xfId="0" applyNumberFormat="1" applyFont="1" applyProtection="1"/>
    <xf numFmtId="4" fontId="2" fillId="0" borderId="0" xfId="0" applyNumberFormat="1" applyFont="1" applyAlignment="1" applyProtection="1">
      <alignment horizontal="left" vertical="center"/>
    </xf>
    <xf numFmtId="4" fontId="3" fillId="0" borderId="0" xfId="0" applyNumberFormat="1" applyFont="1" applyBorder="1" applyProtection="1"/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2" borderId="1" xfId="0" applyNumberFormat="1" applyFill="1" applyBorder="1" applyAlignment="1" applyProtection="1">
      <protection locked="0"/>
    </xf>
    <xf numFmtId="4" fontId="0" fillId="0" borderId="1" xfId="0" applyNumberFormat="1" applyFill="1" applyBorder="1" applyAlignment="1" applyProtection="1"/>
    <xf numFmtId="4" fontId="16" fillId="0" borderId="0" xfId="0" applyNumberFormat="1" applyFont="1"/>
    <xf numFmtId="4" fontId="7" fillId="0" borderId="14" xfId="0" applyNumberFormat="1" applyFont="1" applyBorder="1" applyAlignment="1">
      <alignment horizontal="center" vertical="center" wrapText="1"/>
    </xf>
    <xf numFmtId="4" fontId="0" fillId="4" borderId="1" xfId="0" applyNumberFormat="1" applyFill="1" applyBorder="1" applyAlignment="1" applyProtection="1">
      <protection locked="0"/>
    </xf>
    <xf numFmtId="4" fontId="0" fillId="5" borderId="1" xfId="0" applyNumberFormat="1" applyFill="1" applyBorder="1" applyAlignment="1" applyProtection="1">
      <protection locked="0"/>
    </xf>
    <xf numFmtId="4" fontId="2" fillId="0" borderId="0" xfId="1" applyNumberFormat="1" applyFont="1" applyAlignment="1" applyProtection="1">
      <alignment horizontal="right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3" fontId="4" fillId="0" borderId="14" xfId="0" applyNumberFormat="1" applyFont="1" applyFill="1" applyBorder="1" applyProtection="1"/>
    <xf numFmtId="3" fontId="2" fillId="0" borderId="18" xfId="0" applyNumberFormat="1" applyFont="1" applyFill="1" applyBorder="1" applyProtection="1"/>
    <xf numFmtId="4" fontId="4" fillId="0" borderId="0" xfId="0" applyNumberFormat="1" applyFont="1" applyAlignment="1"/>
    <xf numFmtId="4" fontId="15" fillId="0" borderId="0" xfId="0" applyNumberFormat="1" applyFont="1" applyAlignment="1"/>
    <xf numFmtId="3" fontId="4" fillId="0" borderId="0" xfId="0" applyNumberFormat="1" applyFont="1" applyAlignment="1"/>
    <xf numFmtId="4" fontId="6" fillId="0" borderId="0" xfId="0" applyNumberFormat="1" applyFont="1" applyAlignment="1"/>
    <xf numFmtId="0" fontId="4" fillId="0" borderId="0" xfId="0" applyNumberFormat="1" applyFont="1" applyFill="1" applyAlignment="1"/>
    <xf numFmtId="4" fontId="2" fillId="0" borderId="0" xfId="0" applyNumberFormat="1" applyFont="1" applyAlignment="1"/>
    <xf numFmtId="4" fontId="22" fillId="6" borderId="1" xfId="0" applyNumberFormat="1" applyFont="1" applyFill="1" applyBorder="1" applyAlignment="1"/>
    <xf numFmtId="3" fontId="22" fillId="6" borderId="1" xfId="0" applyNumberFormat="1" applyFont="1" applyFill="1" applyBorder="1" applyAlignment="1"/>
    <xf numFmtId="3" fontId="0" fillId="0" borderId="0" xfId="0" applyNumberFormat="1" applyProtection="1"/>
    <xf numFmtId="4" fontId="16" fillId="0" borderId="0" xfId="0" applyNumberFormat="1" applyFont="1" applyProtection="1"/>
    <xf numFmtId="3" fontId="4" fillId="0" borderId="0" xfId="0" applyNumberFormat="1" applyFont="1" applyProtection="1"/>
    <xf numFmtId="4" fontId="9" fillId="0" borderId="0" xfId="0" applyNumberFormat="1" applyFont="1" applyAlignment="1" applyProtection="1">
      <alignment horizontal="right"/>
    </xf>
    <xf numFmtId="4" fontId="4" fillId="0" borderId="0" xfId="0" applyNumberFormat="1" applyFont="1" applyAlignment="1" applyProtection="1">
      <alignment horizontal="right"/>
    </xf>
    <xf numFmtId="0" fontId="4" fillId="0" borderId="0" xfId="0" applyNumberFormat="1" applyFont="1" applyAlignment="1" applyProtection="1">
      <alignment horizontal="right"/>
    </xf>
    <xf numFmtId="3" fontId="2" fillId="0" borderId="0" xfId="0" applyNumberFormat="1" applyFont="1" applyAlignment="1" applyProtection="1">
      <alignment horizontal="left"/>
    </xf>
    <xf numFmtId="3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3" fontId="22" fillId="6" borderId="1" xfId="0" applyNumberFormat="1" applyFont="1" applyFill="1" applyBorder="1" applyProtection="1"/>
    <xf numFmtId="4" fontId="22" fillId="6" borderId="1" xfId="0" applyNumberFormat="1" applyFont="1" applyFill="1" applyBorder="1" applyProtection="1"/>
    <xf numFmtId="0" fontId="1" fillId="0" borderId="9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4" fontId="1" fillId="0" borderId="0" xfId="0" applyNumberFormat="1" applyFont="1" applyProtection="1"/>
    <xf numFmtId="1" fontId="4" fillId="0" borderId="4" xfId="0" applyNumberFormat="1" applyFont="1" applyFill="1" applyBorder="1" applyAlignment="1" applyProtection="1">
      <alignment horizontal="center" vertical="center"/>
    </xf>
    <xf numFmtId="0" fontId="0" fillId="0" borderId="0" xfId="0" applyNumberFormat="1" applyAlignment="1" applyProtection="1">
      <alignment horizontal="right"/>
    </xf>
    <xf numFmtId="4" fontId="7" fillId="0" borderId="0" xfId="0" applyNumberFormat="1" applyFont="1" applyProtection="1"/>
    <xf numFmtId="4" fontId="5" fillId="0" borderId="0" xfId="0" applyNumberFormat="1" applyFont="1" applyAlignment="1" applyProtection="1">
      <alignment horizontal="right"/>
    </xf>
    <xf numFmtId="4" fontId="5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23" fillId="0" borderId="0" xfId="0" applyNumberFormat="1" applyFont="1" applyProtection="1"/>
    <xf numFmtId="4" fontId="7" fillId="0" borderId="0" xfId="0" applyNumberFormat="1" applyFont="1" applyAlignment="1" applyProtection="1">
      <alignment wrapText="1"/>
    </xf>
    <xf numFmtId="0" fontId="7" fillId="0" borderId="0" xfId="0" applyNumberFormat="1" applyFont="1" applyProtection="1"/>
    <xf numFmtId="4" fontId="4" fillId="0" borderId="0" xfId="0" applyNumberFormat="1" applyFont="1" applyFill="1" applyProtection="1"/>
    <xf numFmtId="0" fontId="7" fillId="0" borderId="0" xfId="0" applyNumberFormat="1" applyFont="1" applyFill="1" applyBorder="1" applyProtection="1"/>
    <xf numFmtId="4" fontId="7" fillId="0" borderId="0" xfId="0" applyNumberFormat="1" applyFont="1" applyFill="1" applyBorder="1" applyProtection="1"/>
    <xf numFmtId="0" fontId="3" fillId="0" borderId="0" xfId="0" applyNumberFormat="1" applyFont="1" applyFill="1" applyAlignment="1" applyProtection="1">
      <alignment horizontal="center"/>
    </xf>
    <xf numFmtId="0" fontId="0" fillId="0" borderId="0" xfId="0" applyAlignment="1"/>
    <xf numFmtId="4" fontId="2" fillId="0" borderId="0" xfId="0" applyNumberFormat="1" applyFont="1" applyAlignment="1" applyProtection="1">
      <alignment horizontal="left"/>
    </xf>
    <xf numFmtId="0" fontId="0" fillId="0" borderId="0" xfId="0" applyFill="1" applyAlignmen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NumberFormat="1" applyFont="1" applyFill="1" applyAlignment="1" applyProtection="1">
      <alignment horizontal="center"/>
    </xf>
    <xf numFmtId="4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Protection="1"/>
    <xf numFmtId="4" fontId="4" fillId="0" borderId="0" xfId="0" applyNumberFormat="1" applyFont="1" applyFill="1" applyBorder="1" applyProtection="1"/>
    <xf numFmtId="4" fontId="2" fillId="0" borderId="0" xfId="0" applyNumberFormat="1" applyFont="1" applyFill="1" applyBorder="1" applyProtection="1"/>
    <xf numFmtId="0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vertical="center"/>
    </xf>
    <xf numFmtId="0" fontId="4" fillId="7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4" fontId="1" fillId="5" borderId="1" xfId="0" applyNumberFormat="1" applyFont="1" applyFill="1" applyBorder="1" applyAlignment="1" applyProtection="1">
      <protection locked="0"/>
    </xf>
    <xf numFmtId="0" fontId="0" fillId="0" borderId="0" xfId="0" applyAlignment="1" applyProtection="1"/>
    <xf numFmtId="3" fontId="4" fillId="0" borderId="0" xfId="0" applyNumberFormat="1" applyFont="1" applyBorder="1" applyProtection="1"/>
    <xf numFmtId="4" fontId="0" fillId="0" borderId="0" xfId="0" applyNumberFormat="1" applyBorder="1" applyProtection="1"/>
    <xf numFmtId="4" fontId="0" fillId="0" borderId="7" xfId="0" applyNumberFormat="1" applyBorder="1" applyProtection="1"/>
    <xf numFmtId="3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1" fillId="4" borderId="1" xfId="0" applyNumberFormat="1" applyFont="1" applyFill="1" applyBorder="1" applyAlignment="1" applyProtection="1">
      <protection locked="0"/>
    </xf>
    <xf numFmtId="0" fontId="0" fillId="7" borderId="0" xfId="0" applyNumberFormat="1" applyFill="1" applyAlignment="1" applyProtection="1">
      <alignment horizontal="center" vertical="center"/>
    </xf>
    <xf numFmtId="4" fontId="21" fillId="0" borderId="0" xfId="0" applyNumberFormat="1" applyFont="1" applyFill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/>
    <xf numFmtId="0" fontId="0" fillId="0" borderId="0" xfId="0" applyBorder="1" applyAlignment="1" applyProtection="1"/>
    <xf numFmtId="4" fontId="21" fillId="0" borderId="0" xfId="0" applyNumberFormat="1" applyFont="1" applyBorder="1" applyAlignment="1" applyProtection="1"/>
    <xf numFmtId="4" fontId="2" fillId="0" borderId="0" xfId="0" applyNumberFormat="1" applyFont="1" applyBorder="1" applyAlignment="1" applyProtection="1"/>
    <xf numFmtId="4" fontId="3" fillId="7" borderId="0" xfId="0" applyNumberFormat="1" applyFont="1" applyFill="1" applyBorder="1" applyAlignment="1" applyProtection="1"/>
    <xf numFmtId="0" fontId="0" fillId="7" borderId="0" xfId="0" applyFill="1" applyBorder="1" applyAlignment="1" applyProtection="1"/>
    <xf numFmtId="4" fontId="1" fillId="7" borderId="0" xfId="0" applyNumberFormat="1" applyFont="1" applyFill="1" applyBorder="1" applyAlignment="1" applyProtection="1"/>
    <xf numFmtId="4" fontId="2" fillId="0" borderId="1" xfId="0" applyNumberFormat="1" applyFon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/>
    <xf numFmtId="4" fontId="2" fillId="0" borderId="0" xfId="0" applyNumberFormat="1" applyFont="1" applyAlignment="1" applyProtection="1"/>
    <xf numFmtId="4" fontId="1" fillId="0" borderId="0" xfId="0" applyNumberFormat="1" applyFont="1" applyAlignment="1" applyProtection="1"/>
    <xf numFmtId="4" fontId="3" fillId="0" borderId="0" xfId="0" applyNumberFormat="1" applyFont="1" applyAlignment="1" applyProtection="1"/>
    <xf numFmtId="4" fontId="5" fillId="0" borderId="0" xfId="0" applyNumberFormat="1" applyFont="1" applyAlignment="1" applyProtection="1"/>
    <xf numFmtId="4" fontId="0" fillId="0" borderId="0" xfId="0" applyNumberFormat="1" applyAlignment="1" applyProtection="1"/>
    <xf numFmtId="4" fontId="0" fillId="0" borderId="0" xfId="0" applyNumberFormat="1" applyFill="1" applyAlignment="1" applyProtection="1"/>
    <xf numFmtId="4" fontId="2" fillId="0" borderId="1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4" fontId="0" fillId="7" borderId="0" xfId="0" applyNumberFormat="1" applyFill="1" applyBorder="1" applyAlignment="1" applyProtection="1"/>
    <xf numFmtId="4" fontId="0" fillId="7" borderId="1" xfId="0" applyNumberFormat="1" applyFill="1" applyBorder="1" applyAlignment="1" applyProtection="1"/>
    <xf numFmtId="4" fontId="4" fillId="0" borderId="0" xfId="0" applyNumberFormat="1" applyFont="1" applyAlignment="1" applyProtection="1"/>
    <xf numFmtId="43" fontId="0" fillId="0" borderId="0" xfId="1" applyFont="1" applyAlignment="1" applyProtection="1"/>
    <xf numFmtId="4" fontId="5" fillId="0" borderId="0" xfId="1" applyNumberFormat="1" applyFont="1" applyAlignment="1" applyProtection="1"/>
    <xf numFmtId="43" fontId="0" fillId="0" borderId="0" xfId="1" applyFont="1" applyBorder="1" applyAlignment="1" applyProtection="1"/>
    <xf numFmtId="4" fontId="0" fillId="0" borderId="0" xfId="1" applyNumberFormat="1" applyFont="1" applyAlignment="1" applyProtection="1"/>
    <xf numFmtId="4" fontId="0" fillId="0" borderId="0" xfId="1" applyNumberFormat="1" applyFont="1" applyFill="1" applyAlignment="1" applyProtection="1"/>
    <xf numFmtId="4" fontId="17" fillId="0" borderId="0" xfId="0" applyNumberFormat="1" applyFont="1" applyAlignment="1" applyProtection="1"/>
    <xf numFmtId="4" fontId="0" fillId="0" borderId="0" xfId="1" applyNumberFormat="1" applyFont="1" applyFill="1" applyBorder="1" applyAlignment="1" applyProtection="1"/>
    <xf numFmtId="4" fontId="0" fillId="0" borderId="12" xfId="1" applyNumberFormat="1" applyFont="1" applyBorder="1" applyAlignment="1" applyProtection="1"/>
    <xf numFmtId="0" fontId="1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Fill="1" applyBorder="1" applyAlignment="1" applyProtection="1"/>
    <xf numFmtId="4" fontId="2" fillId="7" borderId="1" xfId="1" applyNumberFormat="1" applyFont="1" applyFill="1" applyBorder="1" applyAlignment="1" applyProtection="1"/>
    <xf numFmtId="10" fontId="0" fillId="0" borderId="0" xfId="0" applyNumberFormat="1" applyAlignment="1" applyProtection="1"/>
    <xf numFmtId="4" fontId="2" fillId="0" borderId="1" xfId="1" applyNumberFormat="1" applyFont="1" applyBorder="1" applyAlignment="1" applyProtection="1"/>
    <xf numFmtId="0" fontId="14" fillId="0" borderId="0" xfId="0" applyFont="1" applyAlignment="1" applyProtection="1"/>
    <xf numFmtId="0" fontId="4" fillId="0" borderId="12" xfId="0" applyFont="1" applyBorder="1" applyAlignment="1" applyProtection="1">
      <alignment horizontal="left"/>
    </xf>
    <xf numFmtId="4" fontId="2" fillId="0" borderId="12" xfId="1" applyNumberFormat="1" applyFont="1" applyBorder="1" applyAlignment="1" applyProtection="1"/>
    <xf numFmtId="0" fontId="2" fillId="0" borderId="1" xfId="0" applyFont="1" applyBorder="1" applyAlignment="1" applyProtection="1"/>
    <xf numFmtId="10" fontId="2" fillId="0" borderId="1" xfId="6" applyNumberFormat="1" applyFont="1" applyBorder="1" applyAlignment="1" applyProtection="1"/>
    <xf numFmtId="0" fontId="4" fillId="0" borderId="12" xfId="0" applyFont="1" applyBorder="1" applyAlignment="1" applyProtection="1"/>
    <xf numFmtId="4" fontId="13" fillId="0" borderId="0" xfId="0" applyNumberFormat="1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" fontId="14" fillId="0" borderId="0" xfId="0" applyNumberFormat="1" applyFont="1" applyFill="1" applyBorder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" fillId="0" borderId="9" xfId="0" quotePrefix="1" applyFont="1" applyBorder="1" applyAlignment="1" applyProtection="1">
      <alignment horizontal="left"/>
    </xf>
    <xf numFmtId="4" fontId="1" fillId="0" borderId="0" xfId="0" applyNumberFormat="1" applyFont="1" applyFill="1" applyBorder="1" applyAlignment="1" applyProtection="1"/>
    <xf numFmtId="0" fontId="4" fillId="7" borderId="0" xfId="0" applyNumberFormat="1" applyFont="1" applyFill="1" applyAlignment="1" applyProtection="1">
      <alignment horizontal="center" vertical="center"/>
    </xf>
    <xf numFmtId="0" fontId="0" fillId="0" borderId="0" xfId="0" applyBorder="1" applyAlignment="1">
      <alignment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7" xfId="0" applyNumberFormat="1" applyFont="1" applyFill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4" fontId="21" fillId="0" borderId="0" xfId="0" applyNumberFormat="1" applyFont="1" applyAlignment="1" applyProtection="1"/>
    <xf numFmtId="4" fontId="1" fillId="0" borderId="0" xfId="10" applyNumberFormat="1" applyFont="1"/>
    <xf numFmtId="4" fontId="2" fillId="0" borderId="0" xfId="10" applyNumberFormat="1" applyFont="1" applyAlignment="1">
      <alignment horizontal="right"/>
    </xf>
    <xf numFmtId="4" fontId="1" fillId="0" borderId="0" xfId="10" applyNumberFormat="1"/>
    <xf numFmtId="4" fontId="1" fillId="0" borderId="0" xfId="10" applyNumberFormat="1" applyFill="1"/>
    <xf numFmtId="4" fontId="16" fillId="0" borderId="0" xfId="10" applyNumberFormat="1" applyFont="1" applyAlignment="1">
      <alignment horizontal="left"/>
    </xf>
    <xf numFmtId="4" fontId="1" fillId="0" borderId="0" xfId="10" applyNumberFormat="1" applyFont="1" applyFill="1"/>
    <xf numFmtId="4" fontId="2" fillId="0" borderId="0" xfId="10" applyNumberFormat="1" applyFont="1" applyAlignment="1">
      <alignment horizontal="left" vertical="center"/>
    </xf>
    <xf numFmtId="4" fontId="3" fillId="0" borderId="0" xfId="10" applyNumberFormat="1" applyFont="1" applyFill="1" applyBorder="1" applyAlignment="1">
      <alignment horizontal="left" vertical="center"/>
    </xf>
    <xf numFmtId="4" fontId="1" fillId="0" borderId="0" xfId="10" applyNumberFormat="1" applyFill="1" applyBorder="1" applyAlignment="1">
      <alignment vertical="center" wrapText="1"/>
    </xf>
    <xf numFmtId="4" fontId="1" fillId="0" borderId="0" xfId="10" applyNumberFormat="1" applyFill="1" applyBorder="1"/>
    <xf numFmtId="4" fontId="1" fillId="0" borderId="0" xfId="10" applyNumberFormat="1" applyFont="1" applyFill="1" applyBorder="1"/>
    <xf numFmtId="4" fontId="16" fillId="0" borderId="0" xfId="10" applyNumberFormat="1" applyFont="1" applyFill="1" applyBorder="1"/>
    <xf numFmtId="4" fontId="1" fillId="0" borderId="9" xfId="0" applyNumberFormat="1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4" fontId="1" fillId="0" borderId="0" xfId="1" applyNumberFormat="1" applyFont="1" applyAlignment="1" applyProtection="1"/>
    <xf numFmtId="166" fontId="1" fillId="5" borderId="1" xfId="1" applyNumberFormat="1" applyFont="1" applyFill="1" applyBorder="1" applyAlignment="1" applyProtection="1">
      <protection locked="0"/>
    </xf>
    <xf numFmtId="3" fontId="1" fillId="4" borderId="1" xfId="1" applyNumberFormat="1" applyFont="1" applyFill="1" applyBorder="1" applyAlignment="1" applyProtection="1">
      <protection locked="0"/>
    </xf>
    <xf numFmtId="4" fontId="1" fillId="0" borderId="1" xfId="1" applyNumberFormat="1" applyFont="1" applyBorder="1" applyAlignment="1" applyProtection="1"/>
    <xf numFmtId="4" fontId="1" fillId="5" borderId="1" xfId="1" applyNumberFormat="1" applyFont="1" applyFill="1" applyBorder="1" applyAlignment="1" applyProtection="1">
      <protection locked="0"/>
    </xf>
    <xf numFmtId="4" fontId="1" fillId="4" borderId="1" xfId="1" applyNumberFormat="1" applyFont="1" applyFill="1" applyBorder="1" applyAlignment="1" applyProtection="1">
      <protection locked="0"/>
    </xf>
    <xf numFmtId="10" fontId="1" fillId="0" borderId="1" xfId="6" applyNumberFormat="1" applyFont="1" applyBorder="1" applyAlignment="1" applyProtection="1"/>
    <xf numFmtId="4" fontId="1" fillId="0" borderId="0" xfId="0" applyNumberFormat="1" applyFont="1" applyFill="1" applyBorder="1" applyProtection="1"/>
    <xf numFmtId="0" fontId="4" fillId="7" borderId="0" xfId="0" applyNumberFormat="1" applyFont="1" applyFill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wrapText="1"/>
    </xf>
    <xf numFmtId="0" fontId="1" fillId="0" borderId="0" xfId="0" applyFont="1" applyBorder="1" applyAlignment="1">
      <alignment wrapText="1"/>
    </xf>
    <xf numFmtId="4" fontId="0" fillId="0" borderId="0" xfId="0" applyNumberFormat="1" applyAlignment="1" applyProtection="1">
      <alignment horizontal="center" vertical="center"/>
    </xf>
    <xf numFmtId="0" fontId="1" fillId="5" borderId="13" xfId="0" applyNumberFormat="1" applyFont="1" applyFill="1" applyBorder="1" applyAlignment="1" applyProtection="1">
      <alignment horizontal="left"/>
      <protection locked="0"/>
    </xf>
    <xf numFmtId="4" fontId="0" fillId="5" borderId="13" xfId="0" applyNumberFormat="1" applyFill="1" applyBorder="1" applyProtection="1">
      <protection locked="0"/>
    </xf>
    <xf numFmtId="0" fontId="0" fillId="4" borderId="13" xfId="0" applyNumberFormat="1" applyFill="1" applyBorder="1" applyAlignment="1" applyProtection="1">
      <alignment horizontal="left"/>
      <protection locked="0"/>
    </xf>
    <xf numFmtId="4" fontId="0" fillId="4" borderId="13" xfId="0" applyNumberFormat="1" applyFill="1" applyBorder="1" applyProtection="1">
      <protection locked="0"/>
    </xf>
    <xf numFmtId="0" fontId="0" fillId="5" borderId="13" xfId="0" applyNumberFormat="1" applyFill="1" applyBorder="1" applyAlignment="1" applyProtection="1">
      <alignment horizontal="left"/>
      <protection locked="0"/>
    </xf>
    <xf numFmtId="0" fontId="1" fillId="4" borderId="13" xfId="0" applyNumberFormat="1" applyFont="1" applyFill="1" applyBorder="1" applyAlignment="1" applyProtection="1">
      <alignment horizontal="left"/>
      <protection locked="0"/>
    </xf>
    <xf numFmtId="4" fontId="22" fillId="6" borderId="1" xfId="0" applyNumberFormat="1" applyFont="1" applyFill="1" applyBorder="1" applyAlignment="1" applyProtection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3" fontId="0" fillId="0" borderId="10" xfId="0" applyNumberFormat="1" applyBorder="1" applyProtection="1"/>
    <xf numFmtId="4" fontId="1" fillId="0" borderId="0" xfId="0" applyNumberFormat="1" applyFont="1" applyFill="1" applyProtection="1"/>
    <xf numFmtId="0" fontId="0" fillId="0" borderId="0" xfId="0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3" fontId="1" fillId="4" borderId="1" xfId="0" applyNumberFormat="1" applyFont="1" applyFill="1" applyBorder="1" applyAlignment="1" applyProtection="1">
      <alignment horizontal="right"/>
      <protection locked="0"/>
    </xf>
    <xf numFmtId="4" fontId="1" fillId="4" borderId="1" xfId="0" applyNumberFormat="1" applyFont="1" applyFill="1" applyBorder="1" applyAlignment="1" applyProtection="1">
      <alignment horizontal="right"/>
      <protection locked="0"/>
    </xf>
    <xf numFmtId="3" fontId="1" fillId="5" borderId="1" xfId="0" applyNumberFormat="1" applyFont="1" applyFill="1" applyBorder="1" applyAlignment="1" applyProtection="1">
      <alignment horizontal="right"/>
      <protection locked="0"/>
    </xf>
    <xf numFmtId="0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 wrapText="1"/>
      <protection locked="0"/>
    </xf>
    <xf numFmtId="3" fontId="1" fillId="5" borderId="1" xfId="0" applyNumberFormat="1" applyFont="1" applyFill="1" applyBorder="1" applyAlignment="1" applyProtection="1">
      <alignment horizontal="right" wrapText="1"/>
      <protection locked="0"/>
    </xf>
    <xf numFmtId="0" fontId="1" fillId="4" borderId="1" xfId="0" applyNumberFormat="1" applyFont="1" applyFill="1" applyBorder="1" applyAlignment="1" applyProtection="1">
      <alignment horizontal="right"/>
      <protection locked="0"/>
    </xf>
    <xf numFmtId="4" fontId="1" fillId="4" borderId="1" xfId="0" applyNumberFormat="1" applyFont="1" applyFill="1" applyBorder="1" applyAlignment="1" applyProtection="1">
      <alignment horizontal="right" wrapText="1"/>
      <protection locked="0"/>
    </xf>
    <xf numFmtId="3" fontId="1" fillId="4" borderId="1" xfId="0" applyNumberFormat="1" applyFont="1" applyFill="1" applyBorder="1" applyAlignment="1" applyProtection="1">
      <alignment horizontal="right" wrapText="1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3" fontId="4" fillId="4" borderId="1" xfId="0" applyNumberFormat="1" applyFont="1" applyFill="1" applyBorder="1" applyAlignment="1" applyProtection="1">
      <alignment horizontal="right"/>
      <protection locked="0"/>
    </xf>
    <xf numFmtId="4" fontId="4" fillId="5" borderId="1" xfId="0" applyNumberFormat="1" applyFont="1" applyFill="1" applyBorder="1" applyAlignment="1" applyProtection="1">
      <alignment horizontal="right"/>
      <protection locked="0"/>
    </xf>
    <xf numFmtId="10" fontId="1" fillId="5" borderId="1" xfId="10" applyNumberFormat="1" applyFont="1" applyFill="1" applyBorder="1" applyAlignment="1" applyProtection="1">
      <protection locked="0"/>
    </xf>
    <xf numFmtId="4" fontId="1" fillId="0" borderId="9" xfId="10" applyNumberFormat="1" applyFont="1" applyFill="1" applyBorder="1" applyAlignment="1">
      <alignment horizontal="left"/>
    </xf>
    <xf numFmtId="3" fontId="7" fillId="0" borderId="15" xfId="0" applyNumberFormat="1" applyFont="1" applyBorder="1" applyProtection="1"/>
    <xf numFmtId="3" fontId="7" fillId="0" borderId="10" xfId="0" applyNumberFormat="1" applyFont="1" applyBorder="1" applyProtection="1"/>
    <xf numFmtId="3" fontId="4" fillId="0" borderId="10" xfId="0" applyNumberFormat="1" applyFont="1" applyBorder="1" applyProtection="1"/>
    <xf numFmtId="3" fontId="7" fillId="0" borderId="10" xfId="0" applyNumberFormat="1" applyFont="1" applyBorder="1" applyAlignment="1" applyProtection="1">
      <alignment horizontal="center"/>
    </xf>
    <xf numFmtId="3" fontId="8" fillId="0" borderId="15" xfId="0" applyNumberFormat="1" applyFont="1" applyBorder="1" applyProtection="1"/>
    <xf numFmtId="3" fontId="4" fillId="0" borderId="15" xfId="0" applyNumberFormat="1" applyFont="1" applyBorder="1" applyProtection="1"/>
    <xf numFmtId="3" fontId="7" fillId="0" borderId="3" xfId="0" applyNumberFormat="1" applyFont="1" applyBorder="1" applyAlignment="1" applyProtection="1">
      <alignment horizontal="center"/>
    </xf>
    <xf numFmtId="3" fontId="7" fillId="0" borderId="0" xfId="0" applyNumberFormat="1" applyFont="1" applyAlignment="1" applyProtection="1">
      <alignment horizontal="center"/>
    </xf>
    <xf numFmtId="3" fontId="7" fillId="0" borderId="13" xfId="0" applyNumberFormat="1" applyFont="1" applyBorder="1" applyAlignment="1" applyProtection="1">
      <alignment horizontal="center"/>
    </xf>
    <xf numFmtId="3" fontId="7" fillId="0" borderId="0" xfId="0" applyNumberFormat="1" applyFont="1" applyBorder="1" applyProtection="1"/>
    <xf numFmtId="3" fontId="4" fillId="0" borderId="4" xfId="0" applyNumberFormat="1" applyFont="1" applyBorder="1" applyProtection="1"/>
    <xf numFmtId="3" fontId="4" fillId="0" borderId="13" xfId="0" applyNumberFormat="1" applyFont="1" applyBorder="1" applyProtection="1"/>
    <xf numFmtId="3" fontId="7" fillId="0" borderId="5" xfId="0" applyNumberFormat="1" applyFont="1" applyBorder="1" applyAlignment="1" applyProtection="1">
      <alignment horizontal="center"/>
    </xf>
    <xf numFmtId="3" fontId="0" fillId="0" borderId="13" xfId="0" applyNumberFormat="1" applyBorder="1" applyProtection="1"/>
    <xf numFmtId="3" fontId="7" fillId="0" borderId="13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Protection="1"/>
    <xf numFmtId="3" fontId="4" fillId="0" borderId="6" xfId="0" applyNumberFormat="1" applyFont="1" applyFill="1" applyBorder="1" applyProtection="1"/>
    <xf numFmtId="3" fontId="7" fillId="0" borderId="1" xfId="0" applyNumberFormat="1" applyFont="1" applyFill="1" applyBorder="1" applyAlignment="1" applyProtection="1">
      <alignment horizontal="center"/>
    </xf>
    <xf numFmtId="3" fontId="7" fillId="0" borderId="12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4" fillId="0" borderId="1" xfId="0" applyNumberFormat="1" applyFont="1" applyFill="1" applyBorder="1" applyProtection="1"/>
    <xf numFmtId="3" fontId="4" fillId="0" borderId="9" xfId="0" applyNumberFormat="1" applyFont="1" applyFill="1" applyBorder="1" applyProtection="1"/>
    <xf numFmtId="3" fontId="7" fillId="0" borderId="23" xfId="0" applyNumberFormat="1" applyFont="1" applyFill="1" applyBorder="1" applyAlignment="1" applyProtection="1">
      <alignment horizontal="center"/>
    </xf>
    <xf numFmtId="3" fontId="8" fillId="0" borderId="24" xfId="0" applyNumberFormat="1" applyFont="1" applyFill="1" applyBorder="1" applyProtection="1"/>
    <xf numFmtId="3" fontId="7" fillId="0" borderId="13" xfId="0" applyNumberFormat="1" applyFont="1" applyFill="1" applyBorder="1" applyProtection="1"/>
    <xf numFmtId="3" fontId="4" fillId="0" borderId="13" xfId="0" applyNumberFormat="1" applyFont="1" applyFill="1" applyBorder="1" applyProtection="1"/>
    <xf numFmtId="3" fontId="4" fillId="0" borderId="19" xfId="0" applyNumberFormat="1" applyFont="1" applyFill="1" applyBorder="1" applyProtection="1"/>
    <xf numFmtId="3" fontId="4" fillId="0" borderId="20" xfId="0" applyNumberFormat="1" applyFont="1" applyFill="1" applyBorder="1" applyProtection="1"/>
    <xf numFmtId="3" fontId="0" fillId="0" borderId="21" xfId="0" applyNumberFormat="1" applyFill="1" applyBorder="1" applyProtection="1"/>
    <xf numFmtId="3" fontId="0" fillId="0" borderId="0" xfId="0" applyNumberFormat="1" applyFill="1" applyProtection="1"/>
    <xf numFmtId="3" fontId="7" fillId="0" borderId="13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Protection="1"/>
    <xf numFmtId="3" fontId="2" fillId="0" borderId="13" xfId="0" applyNumberFormat="1" applyFont="1" applyFill="1" applyBorder="1" applyProtection="1"/>
    <xf numFmtId="3" fontId="4" fillId="0" borderId="13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Protection="1"/>
    <xf numFmtId="3" fontId="0" fillId="0" borderId="0" xfId="0" applyNumberFormat="1" applyFill="1" applyBorder="1" applyProtection="1"/>
    <xf numFmtId="3" fontId="7" fillId="0" borderId="14" xfId="0" applyNumberFormat="1" applyFont="1" applyFill="1" applyBorder="1" applyAlignment="1" applyProtection="1">
      <alignment horizontal="center"/>
    </xf>
    <xf numFmtId="3" fontId="7" fillId="0" borderId="8" xfId="0" applyNumberFormat="1" applyFont="1" applyFill="1" applyBorder="1" applyProtection="1"/>
    <xf numFmtId="3" fontId="4" fillId="0" borderId="10" xfId="0" applyNumberFormat="1" applyFont="1" applyFill="1" applyBorder="1" applyProtection="1"/>
    <xf numFmtId="3" fontId="7" fillId="0" borderId="18" xfId="0" applyNumberFormat="1" applyFont="1" applyFill="1" applyBorder="1" applyAlignment="1" applyProtection="1">
      <alignment horizontal="center"/>
    </xf>
    <xf numFmtId="3" fontId="8" fillId="0" borderId="22" xfId="0" applyNumberFormat="1" applyFont="1" applyFill="1" applyBorder="1" applyProtection="1"/>
    <xf numFmtId="3" fontId="2" fillId="0" borderId="20" xfId="0" applyNumberFormat="1" applyFont="1" applyFill="1" applyBorder="1" applyProtection="1"/>
    <xf numFmtId="3" fontId="4" fillId="0" borderId="0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7" fillId="0" borderId="1" xfId="0" applyNumberFormat="1" applyFont="1" applyFill="1" applyBorder="1" applyProtection="1"/>
    <xf numFmtId="3" fontId="4" fillId="0" borderId="3" xfId="0" applyNumberFormat="1" applyFont="1" applyFill="1" applyBorder="1" applyProtection="1"/>
    <xf numFmtId="3" fontId="16" fillId="0" borderId="0" xfId="0" applyNumberFormat="1" applyFont="1" applyFill="1" applyProtection="1"/>
    <xf numFmtId="3" fontId="4" fillId="0" borderId="12" xfId="0" applyNumberFormat="1" applyFont="1" applyFill="1" applyBorder="1" applyProtection="1"/>
    <xf numFmtId="3" fontId="4" fillId="0" borderId="13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Protection="1"/>
    <xf numFmtId="3" fontId="4" fillId="0" borderId="13" xfId="0" applyNumberFormat="1" applyFont="1" applyFill="1" applyBorder="1" applyAlignment="1" applyProtection="1">
      <alignment horizontal="left"/>
    </xf>
    <xf numFmtId="3" fontId="4" fillId="0" borderId="15" xfId="0" applyNumberFormat="1" applyFont="1" applyFill="1" applyBorder="1" applyProtection="1"/>
    <xf numFmtId="3" fontId="4" fillId="0" borderId="5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7" fillId="0" borderId="14" xfId="0" applyNumberFormat="1" applyFont="1" applyFill="1" applyBorder="1" applyProtection="1"/>
    <xf numFmtId="3" fontId="4" fillId="0" borderId="8" xfId="0" applyNumberFormat="1" applyFont="1" applyFill="1" applyBorder="1" applyProtection="1"/>
    <xf numFmtId="0" fontId="16" fillId="0" borderId="0" xfId="0" applyNumberFormat="1" applyFont="1" applyProtection="1"/>
    <xf numFmtId="3" fontId="1" fillId="0" borderId="13" xfId="0" applyNumberFormat="1" applyFont="1" applyFill="1" applyBorder="1" applyAlignment="1" applyProtection="1"/>
    <xf numFmtId="3" fontId="1" fillId="0" borderId="14" xfId="0" applyNumberFormat="1" applyFont="1" applyFill="1" applyBorder="1" applyAlignment="1" applyProtection="1"/>
    <xf numFmtId="3" fontId="2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0" fillId="2" borderId="1" xfId="0" applyNumberFormat="1" applyFill="1" applyBorder="1" applyAlignment="1" applyProtection="1">
      <protection locked="0"/>
    </xf>
    <xf numFmtId="3" fontId="0" fillId="4" borderId="1" xfId="0" applyNumberFormat="1" applyFill="1" applyBorder="1" applyAlignment="1" applyProtection="1">
      <protection locked="0"/>
    </xf>
    <xf numFmtId="3" fontId="0" fillId="0" borderId="1" xfId="0" applyNumberFormat="1" applyFill="1" applyBorder="1" applyAlignment="1" applyProtection="1"/>
    <xf numFmtId="0" fontId="7" fillId="0" borderId="10" xfId="0" applyNumberFormat="1" applyFont="1" applyBorder="1" applyAlignment="1" applyProtection="1">
      <alignment horizontal="center"/>
    </xf>
    <xf numFmtId="0" fontId="7" fillId="0" borderId="13" xfId="0" applyNumberFormat="1" applyFont="1" applyBorder="1" applyProtection="1"/>
    <xf numFmtId="0" fontId="7" fillId="0" borderId="13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23" xfId="0" applyNumberFormat="1" applyFont="1" applyFill="1" applyBorder="1" applyAlignment="1" applyProtection="1">
      <alignment horizontal="center"/>
    </xf>
    <xf numFmtId="0" fontId="7" fillId="0" borderId="13" xfId="0" applyNumberFormat="1" applyFont="1" applyFill="1" applyBorder="1" applyProtection="1"/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/>
    </xf>
    <xf numFmtId="0" fontId="7" fillId="0" borderId="18" xfId="0" applyNumberFormat="1" applyFont="1" applyFill="1" applyBorder="1" applyAlignment="1" applyProtection="1">
      <alignment horizontal="center"/>
    </xf>
    <xf numFmtId="0" fontId="7" fillId="0" borderId="14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/>
    </xf>
    <xf numFmtId="0" fontId="7" fillId="0" borderId="14" xfId="0" applyNumberFormat="1" applyFont="1" applyFill="1" applyBorder="1" applyProtection="1"/>
    <xf numFmtId="3" fontId="7" fillId="0" borderId="14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wrapText="1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22" fillId="6" borderId="1" xfId="3" applyNumberFormat="1" applyFont="1" applyFill="1" applyBorder="1" applyAlignment="1"/>
    <xf numFmtId="4" fontId="4" fillId="0" borderId="1" xfId="0" applyNumberFormat="1" applyFont="1" applyBorder="1" applyAlignment="1"/>
    <xf numFmtId="4" fontId="22" fillId="6" borderId="1" xfId="0" applyNumberFormat="1" applyFont="1" applyFill="1" applyBorder="1" applyAlignment="1" applyProtection="1">
      <alignment vertical="center"/>
    </xf>
    <xf numFmtId="4" fontId="1" fillId="7" borderId="1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/>
    <xf numFmtId="4" fontId="1" fillId="7" borderId="1" xfId="0" applyNumberFormat="1" applyFont="1" applyFill="1" applyBorder="1" applyAlignment="1" applyProtection="1">
      <alignment wrapText="1"/>
    </xf>
    <xf numFmtId="4" fontId="18" fillId="6" borderId="1" xfId="0" applyNumberFormat="1" applyFont="1" applyFill="1" applyBorder="1" applyAlignment="1" applyProtection="1"/>
    <xf numFmtId="4" fontId="18" fillId="6" borderId="1" xfId="10" applyNumberFormat="1" applyFont="1" applyFill="1" applyBorder="1" applyAlignment="1"/>
    <xf numFmtId="4" fontId="18" fillId="6" borderId="1" xfId="1" applyNumberFormat="1" applyFont="1" applyFill="1" applyBorder="1" applyAlignment="1" applyProtection="1"/>
    <xf numFmtId="4" fontId="4" fillId="0" borderId="14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0" fillId="0" borderId="14" xfId="0" applyNumberFormat="1" applyFill="1" applyBorder="1" applyProtection="1"/>
    <xf numFmtId="4" fontId="2" fillId="0" borderId="18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4" fillId="0" borderId="14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/>
    <xf numFmtId="4" fontId="3" fillId="0" borderId="14" xfId="0" applyNumberFormat="1" applyFont="1" applyFill="1" applyBorder="1" applyProtection="1"/>
    <xf numFmtId="4" fontId="0" fillId="0" borderId="1" xfId="0" applyNumberFormat="1" applyFill="1" applyBorder="1" applyProtection="1"/>
    <xf numFmtId="0" fontId="1" fillId="0" borderId="11" xfId="10" applyBorder="1" applyAlignment="1">
      <alignment wrapText="1"/>
    </xf>
    <xf numFmtId="0" fontId="1" fillId="0" borderId="12" xfId="10" applyBorder="1" applyAlignment="1">
      <alignment wrapText="1"/>
    </xf>
    <xf numFmtId="0" fontId="0" fillId="0" borderId="0" xfId="0" applyBorder="1" applyAlignment="1" applyProtection="1"/>
    <xf numFmtId="0" fontId="0" fillId="0" borderId="11" xfId="0" applyBorder="1" applyAlignment="1" applyProtection="1"/>
    <xf numFmtId="0" fontId="7" fillId="0" borderId="6" xfId="0" applyNumberFormat="1" applyFont="1" applyBorder="1" applyAlignment="1">
      <alignment horizontal="center" vertical="center" textRotation="90" wrapText="1"/>
    </xf>
    <xf numFmtId="4" fontId="7" fillId="0" borderId="14" xfId="0" applyNumberFormat="1" applyFont="1" applyBorder="1" applyAlignment="1">
      <alignment horizontal="center" vertical="center" textRotation="90" wrapText="1"/>
    </xf>
    <xf numFmtId="4" fontId="2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4" fontId="7" fillId="0" borderId="14" xfId="0" applyNumberFormat="1" applyFont="1" applyBorder="1" applyAlignment="1">
      <alignment horizontal="center" vertical="top" wrapText="1"/>
    </xf>
    <xf numFmtId="4" fontId="7" fillId="0" borderId="14" xfId="0" applyNumberFormat="1" applyFont="1" applyBorder="1" applyAlignment="1" applyProtection="1">
      <alignment horizontal="center" vertical="top" wrapText="1"/>
    </xf>
    <xf numFmtId="4" fontId="7" fillId="0" borderId="14" xfId="0" applyNumberFormat="1" applyFont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wrapText="1"/>
    </xf>
    <xf numFmtId="3" fontId="8" fillId="0" borderId="8" xfId="0" applyNumberFormat="1" applyFont="1" applyFill="1" applyBorder="1" applyAlignment="1" applyProtection="1">
      <alignment vertical="center" wrapText="1"/>
    </xf>
    <xf numFmtId="3" fontId="1" fillId="0" borderId="13" xfId="0" applyNumberFormat="1" applyFont="1" applyFill="1" applyBorder="1" applyProtection="1"/>
    <xf numFmtId="4" fontId="1" fillId="0" borderId="0" xfId="0" applyNumberFormat="1" applyFont="1" applyAlignment="1"/>
    <xf numFmtId="0" fontId="1" fillId="0" borderId="9" xfId="0" applyFont="1" applyBorder="1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Protection="1"/>
    <xf numFmtId="3" fontId="0" fillId="8" borderId="10" xfId="0" applyNumberFormat="1" applyFill="1" applyBorder="1" applyProtection="1"/>
    <xf numFmtId="3" fontId="7" fillId="8" borderId="14" xfId="0" applyNumberFormat="1" applyFont="1" applyFill="1" applyBorder="1" applyAlignment="1" applyProtection="1">
      <alignment horizontal="center" vertical="center" wrapText="1"/>
    </xf>
    <xf numFmtId="3" fontId="0" fillId="8" borderId="13" xfId="0" applyNumberFormat="1" applyFill="1" applyBorder="1" applyProtection="1"/>
    <xf numFmtId="4" fontId="0" fillId="8" borderId="14" xfId="0" applyNumberFormat="1" applyFill="1" applyBorder="1" applyProtection="1"/>
    <xf numFmtId="4" fontId="0" fillId="8" borderId="1" xfId="0" applyNumberFormat="1" applyFill="1" applyBorder="1" applyProtection="1"/>
    <xf numFmtId="4" fontId="2" fillId="8" borderId="18" xfId="0" applyNumberFormat="1" applyFont="1" applyFill="1" applyBorder="1" applyProtection="1"/>
    <xf numFmtId="0" fontId="7" fillId="0" borderId="17" xfId="0" applyNumberFormat="1" applyFont="1" applyFill="1" applyBorder="1" applyProtection="1"/>
    <xf numFmtId="4" fontId="7" fillId="0" borderId="16" xfId="0" applyNumberFormat="1" applyFont="1" applyFill="1" applyBorder="1" applyProtection="1"/>
    <xf numFmtId="3" fontId="3" fillId="0" borderId="16" xfId="0" applyNumberFormat="1" applyFont="1" applyFill="1" applyBorder="1" applyProtection="1"/>
    <xf numFmtId="4" fontId="1" fillId="0" borderId="16" xfId="0" applyNumberFormat="1" applyFont="1" applyFill="1" applyBorder="1" applyProtection="1"/>
    <xf numFmtId="4" fontId="2" fillId="0" borderId="16" xfId="0" applyNumberFormat="1" applyFont="1" applyFill="1" applyBorder="1" applyProtection="1"/>
    <xf numFmtId="4" fontId="2" fillId="0" borderId="25" xfId="0" applyNumberFormat="1" applyFont="1" applyFill="1" applyBorder="1" applyProtection="1"/>
    <xf numFmtId="0" fontId="7" fillId="0" borderId="26" xfId="0" applyNumberFormat="1" applyFont="1" applyFill="1" applyBorder="1" applyProtection="1"/>
    <xf numFmtId="3" fontId="1" fillId="0" borderId="0" xfId="0" applyNumberFormat="1" applyFont="1" applyFill="1" applyBorder="1" applyProtection="1"/>
    <xf numFmtId="4" fontId="1" fillId="0" borderId="27" xfId="0" applyNumberFormat="1" applyFont="1" applyFill="1" applyBorder="1" applyProtection="1"/>
    <xf numFmtId="0" fontId="1" fillId="9" borderId="0" xfId="0" applyFont="1" applyFill="1" applyBorder="1" applyProtection="1"/>
    <xf numFmtId="4" fontId="1" fillId="9" borderId="0" xfId="0" applyNumberFormat="1" applyFont="1" applyFill="1" applyBorder="1" applyProtection="1"/>
    <xf numFmtId="4" fontId="1" fillId="9" borderId="27" xfId="0" applyNumberFormat="1" applyFont="1" applyFill="1" applyBorder="1" applyProtection="1"/>
    <xf numFmtId="4" fontId="2" fillId="0" borderId="27" xfId="0" applyNumberFormat="1" applyFont="1" applyFill="1" applyBorder="1" applyProtection="1"/>
    <xf numFmtId="0" fontId="1" fillId="0" borderId="0" xfId="0" applyFont="1" applyFill="1" applyBorder="1" applyProtection="1"/>
    <xf numFmtId="0" fontId="1" fillId="0" borderId="28" xfId="0" applyFont="1" applyFill="1" applyBorder="1" applyProtection="1"/>
    <xf numFmtId="0" fontId="1" fillId="0" borderId="29" xfId="0" applyFont="1" applyFill="1" applyBorder="1" applyProtection="1"/>
    <xf numFmtId="4" fontId="1" fillId="0" borderId="29" xfId="0" applyNumberFormat="1" applyFont="1" applyFill="1" applyBorder="1" applyProtection="1"/>
    <xf numFmtId="4" fontId="1" fillId="0" borderId="30" xfId="0" applyNumberFormat="1" applyFont="1" applyFill="1" applyBorder="1" applyProtection="1"/>
    <xf numFmtId="3" fontId="7" fillId="7" borderId="1" xfId="0" applyNumberFormat="1" applyFont="1" applyFill="1" applyBorder="1" applyAlignment="1" applyProtection="1">
      <alignment horizontal="center" vertical="center"/>
    </xf>
    <xf numFmtId="3" fontId="7" fillId="7" borderId="1" xfId="0" applyNumberFormat="1" applyFont="1" applyFill="1" applyBorder="1" applyAlignment="1" applyProtection="1">
      <alignment vertical="center" wrapText="1"/>
    </xf>
    <xf numFmtId="4" fontId="4" fillId="7" borderId="1" xfId="0" applyNumberFormat="1" applyFont="1" applyFill="1" applyBorder="1" applyAlignment="1" applyProtection="1">
      <alignment vertical="center"/>
    </xf>
    <xf numFmtId="3" fontId="0" fillId="0" borderId="9" xfId="0" applyNumberFormat="1" applyFill="1" applyBorder="1" applyProtection="1"/>
    <xf numFmtId="4" fontId="2" fillId="9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/>
    <xf numFmtId="4" fontId="1" fillId="9" borderId="1" xfId="0" applyNumberFormat="1" applyFont="1" applyFill="1" applyBorder="1" applyAlignment="1"/>
    <xf numFmtId="4" fontId="2" fillId="9" borderId="1" xfId="3" applyNumberFormat="1" applyFont="1" applyFill="1" applyBorder="1" applyAlignment="1"/>
    <xf numFmtId="4" fontId="3" fillId="7" borderId="0" xfId="0" applyNumberFormat="1" applyFont="1" applyFill="1" applyBorder="1" applyProtection="1"/>
    <xf numFmtId="4" fontId="1" fillId="0" borderId="0" xfId="11" applyNumberFormat="1" applyFont="1" applyProtection="1"/>
    <xf numFmtId="4" fontId="2" fillId="0" borderId="0" xfId="11" applyNumberFormat="1" applyFont="1" applyAlignment="1" applyProtection="1">
      <alignment horizontal="right"/>
    </xf>
    <xf numFmtId="4" fontId="5" fillId="0" borderId="0" xfId="11" applyNumberFormat="1" applyFont="1" applyProtection="1"/>
    <xf numFmtId="4" fontId="1" fillId="0" borderId="0" xfId="11" applyNumberFormat="1" applyProtection="1"/>
    <xf numFmtId="0" fontId="1" fillId="7" borderId="0" xfId="11" applyNumberFormat="1" applyFont="1" applyFill="1" applyAlignment="1" applyProtection="1">
      <alignment horizontal="center" vertical="center"/>
    </xf>
    <xf numFmtId="4" fontId="1" fillId="0" borderId="0" xfId="11" applyNumberFormat="1" applyFont="1" applyBorder="1" applyProtection="1"/>
    <xf numFmtId="4" fontId="3" fillId="0" borderId="0" xfId="11" applyNumberFormat="1" applyFont="1" applyFill="1" applyBorder="1" applyAlignment="1" applyProtection="1">
      <alignment horizontal="left" vertical="center"/>
    </xf>
    <xf numFmtId="4" fontId="1" fillId="0" borderId="0" xfId="11" applyNumberFormat="1" applyFill="1" applyBorder="1" applyAlignment="1" applyProtection="1">
      <alignment vertical="center" wrapText="1"/>
    </xf>
    <xf numFmtId="4" fontId="1" fillId="0" borderId="0" xfId="11" applyNumberFormat="1" applyFill="1" applyProtection="1"/>
    <xf numFmtId="14" fontId="1" fillId="5" borderId="1" xfId="11" applyNumberFormat="1" applyFill="1" applyBorder="1" applyAlignment="1" applyProtection="1">
      <protection locked="0"/>
    </xf>
    <xf numFmtId="0" fontId="1" fillId="0" borderId="0" xfId="11" applyBorder="1" applyAlignment="1" applyProtection="1"/>
    <xf numFmtId="14" fontId="1" fillId="4" borderId="1" xfId="11" applyNumberFormat="1" applyFill="1" applyBorder="1" applyAlignment="1" applyProtection="1">
      <protection locked="0"/>
    </xf>
    <xf numFmtId="4" fontId="1" fillId="5" borderId="1" xfId="11" applyNumberFormat="1" applyFill="1" applyBorder="1" applyAlignment="1" applyProtection="1">
      <protection locked="0"/>
    </xf>
    <xf numFmtId="0" fontId="2" fillId="0" borderId="1" xfId="11" applyNumberFormat="1" applyFont="1" applyFill="1" applyBorder="1" applyAlignment="1" applyProtection="1">
      <alignment horizontal="center"/>
    </xf>
    <xf numFmtId="0" fontId="2" fillId="0" borderId="4" xfId="11" applyNumberFormat="1" applyFont="1" applyFill="1" applyBorder="1" applyAlignment="1" applyProtection="1">
      <alignment horizontal="center"/>
    </xf>
    <xf numFmtId="4" fontId="2" fillId="0" borderId="4" xfId="11" applyNumberFormat="1" applyFont="1" applyFill="1" applyBorder="1" applyAlignment="1" applyProtection="1">
      <alignment horizontal="center" vertical="center" wrapText="1"/>
    </xf>
    <xf numFmtId="4" fontId="1" fillId="2" borderId="1" xfId="11" applyNumberFormat="1" applyFill="1" applyBorder="1" applyAlignment="1" applyProtection="1">
      <alignment horizontal="right"/>
      <protection locked="0"/>
    </xf>
    <xf numFmtId="4" fontId="1" fillId="0" borderId="1" xfId="11" applyNumberFormat="1" applyFill="1" applyBorder="1" applyAlignment="1" applyProtection="1"/>
    <xf numFmtId="164" fontId="1" fillId="0" borderId="4" xfId="11" applyNumberFormat="1" applyFill="1" applyBorder="1" applyProtection="1"/>
    <xf numFmtId="4" fontId="1" fillId="4" borderId="1" xfId="11" applyNumberFormat="1" applyFill="1" applyBorder="1" applyAlignment="1" applyProtection="1">
      <alignment horizontal="right"/>
      <protection locked="0"/>
    </xf>
    <xf numFmtId="3" fontId="2" fillId="0" borderId="2" xfId="11" applyNumberFormat="1" applyFont="1" applyFill="1" applyBorder="1" applyAlignment="1" applyProtection="1"/>
    <xf numFmtId="3" fontId="2" fillId="0" borderId="2" xfId="11" applyNumberFormat="1" applyFont="1" applyFill="1" applyBorder="1" applyAlignment="1" applyProtection="1">
      <alignment horizontal="right"/>
    </xf>
    <xf numFmtId="4" fontId="2" fillId="0" borderId="9" xfId="11" applyNumberFormat="1" applyFont="1" applyFill="1" applyBorder="1" applyAlignment="1" applyProtection="1"/>
    <xf numFmtId="4" fontId="2" fillId="0" borderId="4" xfId="11" applyNumberFormat="1" applyFont="1" applyFill="1" applyBorder="1" applyProtection="1"/>
    <xf numFmtId="0" fontId="1" fillId="0" borderId="1" xfId="11" applyNumberFormat="1" applyFont="1" applyBorder="1" applyAlignment="1" applyProtection="1">
      <alignment horizontal="center" vertical="center"/>
    </xf>
    <xf numFmtId="4" fontId="1" fillId="7" borderId="1" xfId="11" applyNumberFormat="1" applyFont="1" applyFill="1" applyBorder="1" applyAlignment="1" applyProtection="1">
      <alignment horizontal="right" vertical="center"/>
    </xf>
    <xf numFmtId="0" fontId="16" fillId="0" borderId="4" xfId="11" applyFont="1" applyBorder="1" applyAlignment="1" applyProtection="1">
      <alignment wrapText="1"/>
    </xf>
    <xf numFmtId="0" fontId="1" fillId="0" borderId="1" xfId="11" applyNumberFormat="1" applyBorder="1" applyAlignment="1" applyProtection="1">
      <alignment horizontal="center" vertical="center"/>
    </xf>
    <xf numFmtId="4" fontId="1" fillId="3" borderId="1" xfId="11" applyNumberFormat="1" applyFont="1" applyFill="1" applyBorder="1" applyAlignment="1" applyProtection="1">
      <alignment horizontal="right" vertical="center"/>
    </xf>
    <xf numFmtId="0" fontId="18" fillId="6" borderId="1" xfId="11" applyNumberFormat="1" applyFont="1" applyFill="1" applyBorder="1" applyAlignment="1" applyProtection="1">
      <alignment horizontal="center" vertical="center"/>
    </xf>
    <xf numFmtId="4" fontId="18" fillId="6" borderId="1" xfId="11" applyNumberFormat="1" applyFont="1" applyFill="1" applyBorder="1" applyAlignment="1" applyProtection="1">
      <alignment vertical="center"/>
    </xf>
    <xf numFmtId="0" fontId="3" fillId="0" borderId="2" xfId="11" applyNumberFormat="1" applyFont="1" applyFill="1" applyBorder="1" applyAlignment="1" applyProtection="1">
      <alignment horizontal="center" vertical="center"/>
    </xf>
    <xf numFmtId="4" fontId="3" fillId="0" borderId="2" xfId="11" applyNumberFormat="1" applyFont="1" applyFill="1" applyBorder="1" applyAlignment="1" applyProtection="1">
      <alignment vertical="center" wrapText="1"/>
    </xf>
    <xf numFmtId="0" fontId="1" fillId="0" borderId="2" xfId="11" applyFill="1" applyBorder="1" applyAlignment="1" applyProtection="1">
      <alignment wrapText="1"/>
    </xf>
    <xf numFmtId="4" fontId="3" fillId="7" borderId="0" xfId="0" applyNumberFormat="1" applyFont="1" applyFill="1" applyAlignment="1" applyProtection="1">
      <alignment wrapText="1"/>
    </xf>
    <xf numFmtId="4" fontId="2" fillId="0" borderId="0" xfId="10" applyNumberFormat="1" applyFont="1" applyFill="1" applyBorder="1"/>
    <xf numFmtId="0" fontId="7" fillId="7" borderId="1" xfId="0" applyNumberFormat="1" applyFont="1" applyFill="1" applyBorder="1" applyAlignment="1" applyProtection="1">
      <alignment horizontal="center" wrapText="1"/>
    </xf>
    <xf numFmtId="4" fontId="16" fillId="0" borderId="0" xfId="0" applyNumberFormat="1" applyFont="1" applyAlignment="1" applyProtection="1"/>
    <xf numFmtId="0" fontId="24" fillId="4" borderId="0" xfId="13" applyFill="1" applyProtection="1">
      <protection locked="0"/>
    </xf>
    <xf numFmtId="0" fontId="0" fillId="0" borderId="0" xfId="0" applyAlignment="1"/>
    <xf numFmtId="4" fontId="16" fillId="0" borderId="0" xfId="0" applyNumberFormat="1" applyFont="1" applyAlignment="1" applyProtection="1">
      <alignment wrapText="1"/>
    </xf>
    <xf numFmtId="4" fontId="16" fillId="0" borderId="0" xfId="0" applyNumberFormat="1" applyFont="1" applyBorder="1" applyAlignment="1" applyProtection="1"/>
    <xf numFmtId="0" fontId="1" fillId="5" borderId="1" xfId="0" applyNumberFormat="1" applyFont="1" applyFill="1" applyBorder="1" applyAlignment="1" applyProtection="1">
      <protection locked="0"/>
    </xf>
    <xf numFmtId="4" fontId="1" fillId="0" borderId="1" xfId="0" applyNumberFormat="1" applyFont="1" applyBorder="1" applyAlignment="1" applyProtection="1">
      <alignment wrapText="1"/>
    </xf>
    <xf numFmtId="4" fontId="16" fillId="0" borderId="0" xfId="0" applyNumberFormat="1" applyFont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0" fontId="1" fillId="0" borderId="0" xfId="0" applyFont="1" applyFill="1" applyBorder="1" applyAlignment="1" applyProtection="1"/>
    <xf numFmtId="3" fontId="4" fillId="0" borderId="1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Alignment="1"/>
    <xf numFmtId="4" fontId="1" fillId="4" borderId="1" xfId="0" applyNumberFormat="1" applyFont="1" applyFill="1" applyBorder="1" applyProtection="1">
      <protection locked="0"/>
    </xf>
    <xf numFmtId="4" fontId="16" fillId="0" borderId="0" xfId="0" applyNumberFormat="1" applyFont="1" applyAlignment="1">
      <alignment vertical="center"/>
    </xf>
    <xf numFmtId="4" fontId="1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1" fillId="7" borderId="1" xfId="0" applyNumberFormat="1" applyFont="1" applyFill="1" applyBorder="1" applyAlignment="1">
      <alignment wrapText="1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10" fontId="7" fillId="7" borderId="1" xfId="0" applyNumberFormat="1" applyFont="1" applyFill="1" applyBorder="1" applyAlignment="1">
      <alignment horizontal="center" vertical="center"/>
    </xf>
    <xf numFmtId="10" fontId="23" fillId="0" borderId="0" xfId="6" applyNumberFormat="1" applyFont="1" applyAlignment="1">
      <alignment horizontal="center" vertical="top" wrapText="1"/>
    </xf>
    <xf numFmtId="4" fontId="21" fillId="0" borderId="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10" fontId="7" fillId="7" borderId="1" xfId="0" applyNumberFormat="1" applyFont="1" applyFill="1" applyBorder="1" applyAlignment="1">
      <alignment horizontal="center" vertical="center" wrapText="1"/>
    </xf>
    <xf numFmtId="4" fontId="1" fillId="5" borderId="13" xfId="0" applyNumberFormat="1" applyFont="1" applyFill="1" applyBorder="1" applyProtection="1">
      <protection locked="0"/>
    </xf>
    <xf numFmtId="4" fontId="0" fillId="5" borderId="14" xfId="0" applyNumberFormat="1" applyFill="1" applyBorder="1" applyProtection="1">
      <protection locked="0"/>
    </xf>
    <xf numFmtId="4" fontId="2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4" fontId="4" fillId="0" borderId="12" xfId="1" applyNumberFormat="1" applyFont="1" applyFill="1" applyBorder="1" applyAlignment="1" applyProtection="1"/>
    <xf numFmtId="3" fontId="2" fillId="0" borderId="9" xfId="0" applyNumberFormat="1" applyFont="1" applyBorder="1" applyAlignment="1" applyProtection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3" fillId="7" borderId="0" xfId="0" applyNumberFormat="1" applyFont="1" applyFill="1" applyAlignment="1" applyProtection="1">
      <alignment wrapText="1"/>
    </xf>
    <xf numFmtId="0" fontId="0" fillId="0" borderId="0" xfId="0" applyAlignment="1"/>
    <xf numFmtId="0" fontId="4" fillId="7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16" fillId="0" borderId="9" xfId="0" applyNumberFormat="1" applyFont="1" applyFill="1" applyBorder="1" applyAlignment="1" applyProtection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4" fontId="3" fillId="7" borderId="0" xfId="0" applyNumberFormat="1" applyFont="1" applyFill="1" applyAlignment="1">
      <alignment wrapText="1"/>
    </xf>
    <xf numFmtId="4" fontId="3" fillId="7" borderId="0" xfId="0" applyNumberFormat="1" applyFont="1" applyFill="1" applyBorder="1" applyAlignment="1" applyProtection="1">
      <alignment wrapText="1"/>
    </xf>
    <xf numFmtId="0" fontId="0" fillId="7" borderId="0" xfId="0" applyFill="1" applyAlignment="1"/>
    <xf numFmtId="4" fontId="3" fillId="7" borderId="0" xfId="0" applyNumberFormat="1" applyFont="1" applyFill="1" applyAlignment="1" applyProtection="1">
      <alignment wrapText="1"/>
    </xf>
    <xf numFmtId="4" fontId="3" fillId="7" borderId="0" xfId="0" applyNumberFormat="1" applyFont="1" applyFill="1" applyAlignment="1">
      <alignment horizontal="left"/>
    </xf>
    <xf numFmtId="0" fontId="4" fillId="7" borderId="0" xfId="0" applyNumberFormat="1" applyFont="1" applyFill="1" applyAlignment="1" applyProtection="1">
      <alignment horizontal="center" vertical="center"/>
    </xf>
    <xf numFmtId="3" fontId="3" fillId="7" borderId="0" xfId="0" applyNumberFormat="1" applyFont="1" applyFill="1" applyAlignment="1" applyProtection="1">
      <alignment wrapText="1"/>
    </xf>
    <xf numFmtId="4" fontId="1" fillId="0" borderId="9" xfId="0" applyNumberFormat="1" applyFont="1" applyBorder="1" applyAlignment="1" applyProtection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4" fontId="2" fillId="0" borderId="9" xfId="0" applyNumberFormat="1" applyFont="1" applyBorder="1" applyAlignment="1" applyProtection="1">
      <alignment wrapText="1"/>
    </xf>
    <xf numFmtId="0" fontId="2" fillId="0" borderId="11" xfId="0" applyFont="1" applyBorder="1" applyAlignment="1" applyProtection="1">
      <alignment wrapText="1"/>
    </xf>
    <xf numFmtId="0" fontId="2" fillId="0" borderId="12" xfId="0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1" fillId="0" borderId="11" xfId="0" applyFont="1" applyBorder="1" applyAlignment="1" applyProtection="1">
      <alignment wrapText="1"/>
    </xf>
    <xf numFmtId="0" fontId="1" fillId="0" borderId="12" xfId="0" applyFont="1" applyBorder="1" applyAlignment="1" applyProtection="1">
      <alignment wrapText="1"/>
    </xf>
    <xf numFmtId="4" fontId="3" fillId="7" borderId="0" xfId="0" applyNumberFormat="1" applyFont="1" applyFill="1" applyAlignment="1" applyProtection="1">
      <alignment horizontal="left" wrapText="1"/>
    </xf>
    <xf numFmtId="4" fontId="1" fillId="0" borderId="11" xfId="0" applyNumberFormat="1" applyFont="1" applyBorder="1" applyAlignment="1" applyProtection="1">
      <alignment wrapText="1"/>
    </xf>
    <xf numFmtId="4" fontId="1" fillId="0" borderId="12" xfId="0" applyNumberFormat="1" applyFont="1" applyBorder="1" applyAlignment="1" applyProtection="1">
      <alignment wrapText="1"/>
    </xf>
    <xf numFmtId="4" fontId="1" fillId="0" borderId="2" xfId="0" applyNumberFormat="1" applyFont="1" applyBorder="1" applyAlignment="1" applyProtection="1">
      <alignment wrapText="1"/>
    </xf>
    <xf numFmtId="0" fontId="1" fillId="0" borderId="2" xfId="0" applyFont="1" applyBorder="1" applyAlignment="1">
      <alignment wrapText="1"/>
    </xf>
    <xf numFmtId="4" fontId="2" fillId="0" borderId="11" xfId="0" applyNumberFormat="1" applyFont="1" applyBorder="1" applyAlignment="1" applyProtection="1">
      <alignment wrapText="1"/>
    </xf>
    <xf numFmtId="4" fontId="2" fillId="0" borderId="12" xfId="0" applyNumberFormat="1" applyFont="1" applyBorder="1" applyAlignment="1" applyProtection="1">
      <alignment wrapText="1"/>
    </xf>
    <xf numFmtId="4" fontId="18" fillId="6" borderId="9" xfId="0" applyNumberFormat="1" applyFont="1" applyFill="1" applyBorder="1" applyAlignment="1" applyProtection="1">
      <alignment vertical="center" wrapText="1"/>
    </xf>
    <xf numFmtId="0" fontId="19" fillId="6" borderId="11" xfId="0" applyFont="1" applyFill="1" applyBorder="1" applyAlignment="1" applyProtection="1">
      <alignment vertical="center" wrapText="1"/>
    </xf>
    <xf numFmtId="0" fontId="19" fillId="6" borderId="12" xfId="0" applyFont="1" applyFill="1" applyBorder="1" applyAlignment="1" applyProtection="1">
      <alignment vertical="center" wrapText="1"/>
    </xf>
    <xf numFmtId="4" fontId="1" fillId="0" borderId="1" xfId="0" quotePrefix="1" applyNumberFormat="1" applyFont="1" applyBorder="1" applyAlignment="1" applyProtection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" fontId="1" fillId="0" borderId="1" xfId="0" quotePrefix="1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" fontId="16" fillId="0" borderId="0" xfId="0" applyNumberFormat="1" applyFont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4" fontId="1" fillId="0" borderId="9" xfId="0" applyNumberFormat="1" applyFont="1" applyBorder="1" applyAlignment="1" applyProtection="1">
      <alignment horizontal="left" wrapText="1"/>
    </xf>
    <xf numFmtId="4" fontId="1" fillId="0" borderId="11" xfId="0" applyNumberFormat="1" applyFont="1" applyBorder="1" applyAlignment="1" applyProtection="1">
      <alignment horizontal="left" wrapText="1"/>
    </xf>
    <xf numFmtId="4" fontId="1" fillId="0" borderId="12" xfId="0" applyNumberFormat="1" applyFont="1" applyBorder="1" applyAlignment="1" applyProtection="1">
      <alignment horizontal="left" wrapText="1"/>
    </xf>
    <xf numFmtId="4" fontId="1" fillId="0" borderId="9" xfId="0" quotePrefix="1" applyNumberFormat="1" applyFont="1" applyBorder="1" applyAlignment="1" applyProtection="1">
      <alignment wrapText="1"/>
    </xf>
    <xf numFmtId="4" fontId="2" fillId="0" borderId="9" xfId="0" quotePrefix="1" applyNumberFormat="1" applyFont="1" applyBorder="1" applyAlignment="1" applyProtection="1">
      <alignment wrapText="1"/>
    </xf>
    <xf numFmtId="4" fontId="3" fillId="0" borderId="9" xfId="0" quotePrefix="1" applyNumberFormat="1" applyFont="1" applyFill="1" applyBorder="1" applyAlignment="1" applyProtection="1">
      <alignment wrapText="1"/>
    </xf>
    <xf numFmtId="0" fontId="1" fillId="0" borderId="11" xfId="0" applyFont="1" applyFill="1" applyBorder="1" applyAlignment="1" applyProtection="1">
      <alignment wrapText="1"/>
    </xf>
    <xf numFmtId="0" fontId="1" fillId="0" borderId="12" xfId="0" applyFont="1" applyFill="1" applyBorder="1" applyAlignment="1" applyProtection="1">
      <alignment wrapText="1"/>
    </xf>
    <xf numFmtId="4" fontId="1" fillId="0" borderId="9" xfId="0" quotePrefix="1" applyNumberFormat="1" applyFont="1" applyBorder="1" applyAlignment="1" applyProtection="1">
      <alignment horizontal="left" wrapText="1"/>
    </xf>
    <xf numFmtId="4" fontId="1" fillId="0" borderId="11" xfId="0" quotePrefix="1" applyNumberFormat="1" applyFont="1" applyBorder="1" applyAlignment="1" applyProtection="1">
      <alignment horizontal="left" wrapText="1"/>
    </xf>
    <xf numFmtId="4" fontId="1" fillId="0" borderId="12" xfId="0" quotePrefix="1" applyNumberFormat="1" applyFont="1" applyBorder="1" applyAlignment="1" applyProtection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" fontId="1" fillId="0" borderId="9" xfId="10" applyNumberFormat="1" applyFont="1" applyFill="1" applyBorder="1" applyAlignment="1">
      <alignment horizontal="left" wrapText="1"/>
    </xf>
    <xf numFmtId="0" fontId="1" fillId="0" borderId="11" xfId="10" applyBorder="1" applyAlignment="1">
      <alignment wrapText="1"/>
    </xf>
    <xf numFmtId="0" fontId="1" fillId="0" borderId="12" xfId="10" applyBorder="1" applyAlignment="1">
      <alignment wrapText="1"/>
    </xf>
    <xf numFmtId="4" fontId="18" fillId="6" borderId="1" xfId="10" applyNumberFormat="1" applyFont="1" applyFill="1" applyBorder="1" applyAlignment="1">
      <alignment wrapText="1"/>
    </xf>
    <xf numFmtId="0" fontId="19" fillId="6" borderId="1" xfId="10" applyFont="1" applyFill="1" applyBorder="1" applyAlignment="1">
      <alignment wrapText="1"/>
    </xf>
    <xf numFmtId="0" fontId="1" fillId="0" borderId="1" xfId="10" applyBorder="1" applyAlignment="1">
      <alignment wrapText="1"/>
    </xf>
    <xf numFmtId="0" fontId="1" fillId="7" borderId="0" xfId="10" applyNumberFormat="1" applyFont="1" applyFill="1" applyAlignment="1" applyProtection="1">
      <alignment horizontal="center" vertical="center"/>
    </xf>
    <xf numFmtId="4" fontId="3" fillId="7" borderId="0" xfId="10" applyNumberFormat="1" applyFont="1" applyFill="1" applyAlignment="1">
      <alignment horizontal="left" wrapText="1"/>
    </xf>
    <xf numFmtId="0" fontId="1" fillId="0" borderId="9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wrapText="1"/>
    </xf>
    <xf numFmtId="4" fontId="18" fillId="6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2" fillId="0" borderId="9" xfId="0" applyFont="1" applyBorder="1" applyAlignment="1" applyProtection="1">
      <alignment horizontal="left" wrapText="1"/>
    </xf>
    <xf numFmtId="4" fontId="3" fillId="7" borderId="0" xfId="0" applyNumberFormat="1" applyFont="1" applyFill="1" applyAlignment="1" applyProtection="1">
      <alignment horizontal="left"/>
    </xf>
    <xf numFmtId="4" fontId="2" fillId="0" borderId="9" xfId="0" applyNumberFormat="1" applyFont="1" applyBorder="1" applyAlignment="1" applyProtection="1">
      <alignment horizontal="center" vertical="center" wrapText="1"/>
    </xf>
    <xf numFmtId="4" fontId="2" fillId="0" borderId="12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/>
    <xf numFmtId="0" fontId="2" fillId="0" borderId="9" xfId="11" applyNumberFormat="1" applyFont="1" applyFill="1" applyBorder="1" applyAlignment="1" applyProtection="1">
      <alignment horizontal="center"/>
    </xf>
    <xf numFmtId="0" fontId="2" fillId="0" borderId="12" xfId="11" applyNumberFormat="1" applyFont="1" applyFill="1" applyBorder="1" applyAlignment="1" applyProtection="1">
      <alignment horizontal="center"/>
    </xf>
    <xf numFmtId="4" fontId="1" fillId="4" borderId="9" xfId="11" applyNumberFormat="1" applyFont="1" applyFill="1" applyBorder="1" applyAlignment="1" applyProtection="1">
      <alignment wrapText="1"/>
      <protection locked="0"/>
    </xf>
    <xf numFmtId="4" fontId="1" fillId="4" borderId="12" xfId="11" applyNumberFormat="1" applyFont="1" applyFill="1" applyBorder="1" applyAlignment="1" applyProtection="1">
      <alignment wrapText="1"/>
      <protection locked="0"/>
    </xf>
    <xf numFmtId="4" fontId="1" fillId="2" borderId="9" xfId="11" applyNumberFormat="1" applyFont="1" applyFill="1" applyBorder="1" applyAlignment="1" applyProtection="1">
      <alignment wrapText="1"/>
      <protection locked="0"/>
    </xf>
    <xf numFmtId="4" fontId="1" fillId="2" borderId="12" xfId="11" applyNumberFormat="1" applyFont="1" applyFill="1" applyBorder="1" applyAlignment="1" applyProtection="1">
      <alignment wrapText="1"/>
      <protection locked="0"/>
    </xf>
    <xf numFmtId="4" fontId="2" fillId="0" borderId="2" xfId="11" applyNumberFormat="1" applyFont="1" applyBorder="1" applyAlignment="1" applyProtection="1">
      <alignment horizontal="right" wrapText="1"/>
    </xf>
    <xf numFmtId="0" fontId="2" fillId="0" borderId="2" xfId="11" applyFont="1" applyBorder="1" applyAlignment="1" applyProtection="1">
      <alignment horizontal="right" wrapText="1"/>
    </xf>
    <xf numFmtId="4" fontId="1" fillId="0" borderId="9" xfId="0" applyNumberFormat="1" applyFont="1" applyFill="1" applyBorder="1" applyAlignment="1" applyProtection="1">
      <alignment vertical="center" wrapText="1"/>
    </xf>
  </cellXfs>
  <cellStyles count="14">
    <cellStyle name="Dezimal 2" xfId="2" xr:uid="{00000000-0005-0000-0000-000000000000}"/>
    <cellStyle name="Dezimal 3" xfId="3" xr:uid="{00000000-0005-0000-0000-000001000000}"/>
    <cellStyle name="Euro" xfId="4" xr:uid="{00000000-0005-0000-0000-000002000000}"/>
    <cellStyle name="Komma" xfId="1" builtinId="3"/>
    <cellStyle name="Link" xfId="13" builtinId="8"/>
    <cellStyle name="Normal 2" xfId="12" xr:uid="{00000000-0005-0000-0000-000006000000}"/>
    <cellStyle name="Prozent" xfId="6" builtinId="5"/>
    <cellStyle name="Prozent 2" xfId="5" xr:uid="{00000000-0005-0000-0000-000008000000}"/>
    <cellStyle name="Prozent 2 2" xfId="7" xr:uid="{00000000-0005-0000-0000-000009000000}"/>
    <cellStyle name="Prozent 2 2 2" xfId="9" xr:uid="{00000000-0005-0000-0000-00000A000000}"/>
    <cellStyle name="Standard" xfId="0" builtinId="0"/>
    <cellStyle name="Standard 2" xfId="8" xr:uid="{00000000-0005-0000-0000-00000B000000}"/>
    <cellStyle name="Standard 2 2" xfId="11" xr:uid="{00000000-0005-0000-0000-00000C000000}"/>
    <cellStyle name="Standard 3" xfId="10" xr:uid="{00000000-0005-0000-0000-00000D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MIAXIOMA\View_856b13da6a8b4885888a9c325fe1eb2b\ObdachWohnen_RtKb_2020_Corona-Kosten_ohne%20Passw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Import"/>
      <sheetName val="tableImportPivot"/>
      <sheetName val="8 Obdach-Wohnen_Corona"/>
    </sheetNames>
    <sheetDataSet>
      <sheetData sheetId="0">
        <row r="2">
          <cell r="O2" t="str">
            <v>'2b Wi. Hilfe Zusammenzug'!A16</v>
          </cell>
        </row>
        <row r="3">
          <cell r="O3" t="str">
            <v>'3a Kinderali Zusammen'!A15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s://www.gsi.be.ch/fr/start/dienstleistungen/formulare-gesuche-bewilligungen-organisationsstruktur/ais-formulare-gesuche-bewilligungen/familie-und-gesellschaft/offene-kinder-jugendarbeit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0000"/>
    <pageSetUpPr autoPageBreaks="0" fitToPage="1"/>
  </sheetPr>
  <dimension ref="A1:Q45"/>
  <sheetViews>
    <sheetView tabSelected="1" zoomScaleNormal="100" workbookViewId="0">
      <selection activeCell="F5" sqref="F5"/>
    </sheetView>
  </sheetViews>
  <sheetFormatPr baseColWidth="10" defaultColWidth="11.44140625" defaultRowHeight="13.2" x14ac:dyDescent="0.25"/>
  <cols>
    <col min="1" max="1" width="5.5546875" style="63" customWidth="1"/>
    <col min="2" max="2" width="3.6640625" style="57" customWidth="1"/>
    <col min="3" max="3" width="42.44140625" style="57" bestFit="1" customWidth="1"/>
    <col min="4" max="5" width="9" style="9" customWidth="1"/>
    <col min="6" max="7" width="20.6640625" style="9" customWidth="1"/>
    <col min="8" max="8" width="14.6640625" style="9" customWidth="1"/>
    <col min="9" max="13" width="14.6640625" style="5" customWidth="1"/>
    <col min="14" max="16384" width="11.44140625" style="5"/>
  </cols>
  <sheetData>
    <row r="1" spans="1:14" s="4" customFormat="1" ht="30.75" customHeight="1" x14ac:dyDescent="0.3">
      <c r="A1" s="425" t="s">
        <v>123</v>
      </c>
      <c r="B1" s="426"/>
      <c r="C1" s="426"/>
      <c r="D1" s="426"/>
      <c r="E1" s="426"/>
      <c r="F1" s="58"/>
      <c r="G1" s="67"/>
      <c r="H1" s="59"/>
      <c r="I1" s="60"/>
      <c r="J1" s="60"/>
      <c r="M1" s="15" t="s">
        <v>12</v>
      </c>
    </row>
    <row r="2" spans="1:14" s="54" customFormat="1" x14ac:dyDescent="0.25">
      <c r="A2" s="261" t="s">
        <v>10</v>
      </c>
      <c r="F2" s="71"/>
      <c r="G2" s="72"/>
      <c r="H2" s="73"/>
      <c r="I2" s="74"/>
      <c r="J2" s="74"/>
      <c r="K2" s="71"/>
      <c r="L2" s="71"/>
    </row>
    <row r="3" spans="1:14" s="54" customFormat="1" x14ac:dyDescent="0.25">
      <c r="A3" s="322" t="s">
        <v>137</v>
      </c>
      <c r="F3" s="71"/>
      <c r="G3" s="72"/>
      <c r="H3" s="73"/>
      <c r="I3" s="74"/>
      <c r="J3" s="74"/>
      <c r="K3" s="15"/>
      <c r="L3" s="15"/>
    </row>
    <row r="4" spans="1:14" s="4" customFormat="1" ht="12.75" customHeight="1" x14ac:dyDescent="0.3">
      <c r="A4" s="18" t="s">
        <v>138</v>
      </c>
      <c r="F4" s="58"/>
      <c r="G4" s="67"/>
      <c r="H4" s="59"/>
      <c r="I4" s="60"/>
      <c r="J4" s="60"/>
      <c r="K4" s="15"/>
      <c r="L4" s="15"/>
    </row>
    <row r="5" spans="1:14" s="1" customFormat="1" ht="20.25" customHeight="1" x14ac:dyDescent="0.25">
      <c r="A5" s="3" t="s">
        <v>11</v>
      </c>
      <c r="E5" s="81">
        <v>2025</v>
      </c>
      <c r="F5" s="80"/>
    </row>
    <row r="6" spans="1:14" x14ac:dyDescent="0.25">
      <c r="A6" s="61"/>
    </row>
    <row r="7" spans="1:14" ht="13.5" customHeight="1" x14ac:dyDescent="0.25">
      <c r="A7" s="201"/>
      <c r="B7" s="202"/>
      <c r="C7" s="202"/>
      <c r="D7" s="203"/>
      <c r="E7" s="203"/>
      <c r="F7" s="203"/>
      <c r="G7" s="203"/>
      <c r="H7" s="422" t="s">
        <v>24</v>
      </c>
      <c r="I7" s="423"/>
      <c r="J7" s="423"/>
      <c r="K7" s="423"/>
      <c r="L7" s="424"/>
      <c r="M7" s="182"/>
      <c r="N7" s="323"/>
    </row>
    <row r="8" spans="1:14" s="62" customFormat="1" ht="98.25" customHeight="1" x14ac:dyDescent="0.2">
      <c r="A8" s="307" t="s">
        <v>139</v>
      </c>
      <c r="B8" s="308" t="s">
        <v>13</v>
      </c>
      <c r="C8" s="309" t="s">
        <v>14</v>
      </c>
      <c r="D8" s="19" t="s">
        <v>15</v>
      </c>
      <c r="E8" s="19" t="s">
        <v>16</v>
      </c>
      <c r="F8" s="309" t="s">
        <v>17</v>
      </c>
      <c r="G8" s="309" t="s">
        <v>18</v>
      </c>
      <c r="H8" s="310" t="s">
        <v>19</v>
      </c>
      <c r="I8" s="310" t="s">
        <v>20</v>
      </c>
      <c r="J8" s="310" t="s">
        <v>21</v>
      </c>
      <c r="K8" s="311" t="s">
        <v>22</v>
      </c>
      <c r="L8" s="312" t="s">
        <v>171</v>
      </c>
      <c r="M8" s="313" t="s">
        <v>23</v>
      </c>
      <c r="N8" s="324" t="s">
        <v>172</v>
      </c>
    </row>
    <row r="9" spans="1:14" ht="12.75" customHeight="1" x14ac:dyDescent="0.25">
      <c r="A9" s="269">
        <v>5720</v>
      </c>
      <c r="B9" s="204"/>
      <c r="C9" s="205" t="s">
        <v>25</v>
      </c>
      <c r="D9" s="206"/>
      <c r="E9" s="203"/>
      <c r="F9" s="207"/>
      <c r="G9" s="203"/>
      <c r="H9" s="207"/>
      <c r="I9" s="208"/>
      <c r="J9" s="204"/>
      <c r="K9" s="204"/>
      <c r="L9" s="204"/>
      <c r="M9" s="182"/>
      <c r="N9" s="323"/>
    </row>
    <row r="10" spans="1:14" ht="12.75" customHeight="1" x14ac:dyDescent="0.25">
      <c r="A10" s="270"/>
      <c r="B10" s="209"/>
      <c r="C10" s="210"/>
      <c r="D10" s="211"/>
      <c r="E10" s="212"/>
      <c r="F10" s="213"/>
      <c r="G10" s="212"/>
      <c r="H10" s="213"/>
      <c r="I10" s="208"/>
      <c r="J10" s="209"/>
      <c r="K10" s="209"/>
      <c r="L10" s="209"/>
      <c r="M10" s="214"/>
      <c r="N10" s="325"/>
    </row>
    <row r="11" spans="1:14" s="8" customFormat="1" x14ac:dyDescent="0.25">
      <c r="A11" s="271">
        <v>5720</v>
      </c>
      <c r="B11" s="215" t="s">
        <v>3</v>
      </c>
      <c r="C11" s="216" t="s">
        <v>26</v>
      </c>
      <c r="D11" s="28">
        <f>'2b Synthèse par commune'!C46</f>
        <v>0</v>
      </c>
      <c r="E11" s="28">
        <f>'2b Synthèse par commune'!D46</f>
        <v>0</v>
      </c>
      <c r="F11" s="293">
        <f>'2b Synthèse par commune'!E46</f>
        <v>0</v>
      </c>
      <c r="G11" s="293">
        <f>SUM(H11:L11)</f>
        <v>0</v>
      </c>
      <c r="H11" s="293">
        <f>'2b Synthèse par commune'!F46</f>
        <v>0</v>
      </c>
      <c r="I11" s="294">
        <f>'2b Synthèse par commune'!G46</f>
        <v>0</v>
      </c>
      <c r="J11" s="293">
        <f>'2b Synthèse par commune'!H46</f>
        <v>0</v>
      </c>
      <c r="K11" s="293">
        <f>'2b Synthèse par commune'!I46</f>
        <v>0</v>
      </c>
      <c r="L11" s="293">
        <f>'2b Synthèse par commune'!J46</f>
        <v>0</v>
      </c>
      <c r="M11" s="295">
        <f>F11-G11</f>
        <v>0</v>
      </c>
      <c r="N11" s="326">
        <f>'2b Synthèse par commune'!M46</f>
        <v>0</v>
      </c>
    </row>
    <row r="12" spans="1:14" s="8" customFormat="1" x14ac:dyDescent="0.25">
      <c r="A12" s="272">
        <v>5720</v>
      </c>
      <c r="B12" s="218" t="s">
        <v>4</v>
      </c>
      <c r="C12" s="219" t="s">
        <v>27</v>
      </c>
      <c r="D12" s="28"/>
      <c r="E12" s="28"/>
      <c r="F12" s="293">
        <f>'2d Coûts particuliers'!B32</f>
        <v>0</v>
      </c>
      <c r="G12" s="220"/>
      <c r="H12" s="221"/>
      <c r="I12" s="222"/>
      <c r="J12" s="221"/>
      <c r="K12" s="221"/>
      <c r="L12" s="221"/>
      <c r="M12" s="302">
        <f t="shared" ref="M12:M14" si="0">F12-G12</f>
        <v>0</v>
      </c>
      <c r="N12" s="327"/>
    </row>
    <row r="13" spans="1:14" s="8" customFormat="1" x14ac:dyDescent="0.25">
      <c r="A13" s="272">
        <v>5720</v>
      </c>
      <c r="B13" s="218" t="s">
        <v>7</v>
      </c>
      <c r="C13" s="219" t="s">
        <v>28</v>
      </c>
      <c r="D13" s="28">
        <f>'2e Soins médicaux d''urgence'!C62</f>
        <v>0</v>
      </c>
      <c r="E13" s="28"/>
      <c r="F13" s="293">
        <f>'2e Soins médicaux d''urgence'!B62</f>
        <v>0</v>
      </c>
      <c r="G13" s="220"/>
      <c r="H13" s="221"/>
      <c r="I13" s="222"/>
      <c r="J13" s="221"/>
      <c r="K13" s="221"/>
      <c r="L13" s="221"/>
      <c r="M13" s="302">
        <f t="shared" si="0"/>
        <v>0</v>
      </c>
      <c r="N13" s="327"/>
    </row>
    <row r="14" spans="1:14" s="8" customFormat="1" ht="13.8" thickBot="1" x14ac:dyDescent="0.3">
      <c r="A14" s="273">
        <v>5720</v>
      </c>
      <c r="B14" s="223"/>
      <c r="C14" s="224" t="s">
        <v>29</v>
      </c>
      <c r="D14" s="29">
        <f>D11+D13</f>
        <v>0</v>
      </c>
      <c r="E14" s="29">
        <f>E11</f>
        <v>0</v>
      </c>
      <c r="F14" s="296">
        <f>SUM(F11:F13)</f>
        <v>0</v>
      </c>
      <c r="G14" s="297">
        <f>SUM(H14:L14)</f>
        <v>0</v>
      </c>
      <c r="H14" s="296">
        <f>H11</f>
        <v>0</v>
      </c>
      <c r="I14" s="296">
        <f>I11</f>
        <v>0</v>
      </c>
      <c r="J14" s="296">
        <f>J11</f>
        <v>0</v>
      </c>
      <c r="K14" s="296">
        <f>K11</f>
        <v>0</v>
      </c>
      <c r="L14" s="296">
        <f>L11</f>
        <v>0</v>
      </c>
      <c r="M14" s="296">
        <f t="shared" si="0"/>
        <v>0</v>
      </c>
      <c r="N14" s="328">
        <f>N11</f>
        <v>0</v>
      </c>
    </row>
    <row r="15" spans="1:14" s="8" customFormat="1" ht="12.75" customHeight="1" thickTop="1" x14ac:dyDescent="0.25">
      <c r="A15" s="274"/>
      <c r="B15" s="215"/>
      <c r="C15" s="216"/>
      <c r="D15" s="226"/>
      <c r="E15" s="227"/>
      <c r="F15" s="227"/>
      <c r="G15" s="227"/>
      <c r="H15" s="228"/>
      <c r="I15" s="229"/>
      <c r="J15" s="229"/>
      <c r="K15" s="229"/>
      <c r="L15" s="229"/>
      <c r="M15" s="230"/>
    </row>
    <row r="16" spans="1:14" s="8" customFormat="1" ht="21" x14ac:dyDescent="0.25">
      <c r="A16" s="275">
        <v>5430</v>
      </c>
      <c r="B16" s="215"/>
      <c r="C16" s="314" t="s">
        <v>30</v>
      </c>
      <c r="D16" s="233"/>
      <c r="E16" s="234"/>
      <c r="F16" s="226"/>
      <c r="G16" s="226"/>
      <c r="H16" s="235"/>
      <c r="I16" s="236"/>
      <c r="J16" s="236"/>
      <c r="K16" s="236"/>
      <c r="L16" s="236"/>
      <c r="M16" s="230"/>
    </row>
    <row r="17" spans="1:13" s="8" customFormat="1" ht="12.75" customHeight="1" x14ac:dyDescent="0.25">
      <c r="A17" s="274"/>
      <c r="B17" s="215"/>
      <c r="C17" s="216"/>
      <c r="D17" s="231" t="s">
        <v>34</v>
      </c>
      <c r="E17" s="231" t="s">
        <v>35</v>
      </c>
      <c r="F17" s="226"/>
      <c r="G17" s="226"/>
      <c r="H17" s="235"/>
      <c r="I17" s="236"/>
      <c r="J17" s="236"/>
      <c r="K17" s="236"/>
      <c r="L17" s="236"/>
      <c r="M17" s="230"/>
    </row>
    <row r="18" spans="1:13" s="8" customFormat="1" ht="13.5" customHeight="1" x14ac:dyDescent="0.25">
      <c r="A18" s="276">
        <v>5430</v>
      </c>
      <c r="B18" s="237" t="s">
        <v>6</v>
      </c>
      <c r="C18" s="238" t="s">
        <v>31</v>
      </c>
      <c r="D18" s="28">
        <f>'3a Synthèse par commune'!C44</f>
        <v>0</v>
      </c>
      <c r="E18" s="28">
        <f>'3a Synthèse par commune'!D44</f>
        <v>0</v>
      </c>
      <c r="F18" s="293">
        <f>'3a Synthèse par commune'!E44</f>
        <v>0</v>
      </c>
      <c r="G18" s="293">
        <f>'3a Synthèse par commune'!G44</f>
        <v>0</v>
      </c>
      <c r="H18" s="235"/>
      <c r="I18" s="236"/>
      <c r="J18" s="236"/>
      <c r="K18" s="236"/>
      <c r="L18" s="236"/>
      <c r="M18" s="230"/>
    </row>
    <row r="19" spans="1:13" s="8" customFormat="1" ht="12.75" customHeight="1" x14ac:dyDescent="0.25">
      <c r="A19" s="271"/>
      <c r="B19" s="215"/>
      <c r="C19" s="216"/>
      <c r="D19" s="226"/>
      <c r="E19" s="239"/>
      <c r="F19" s="239"/>
      <c r="G19" s="239"/>
      <c r="H19" s="235"/>
      <c r="I19" s="236"/>
      <c r="J19" s="236"/>
      <c r="K19" s="236"/>
      <c r="L19" s="236"/>
      <c r="M19" s="230"/>
    </row>
    <row r="20" spans="1:13" s="8" customFormat="1" ht="13.5" customHeight="1" x14ac:dyDescent="0.25">
      <c r="A20" s="276">
        <v>5430</v>
      </c>
      <c r="B20" s="237" t="s">
        <v>6</v>
      </c>
      <c r="C20" s="238" t="s">
        <v>32</v>
      </c>
      <c r="D20" s="28"/>
      <c r="E20" s="28"/>
      <c r="F20" s="293">
        <f>'3a Synthèse par commune'!F44</f>
        <v>0</v>
      </c>
      <c r="G20" s="28"/>
      <c r="H20" s="235"/>
      <c r="I20" s="236"/>
      <c r="J20" s="236"/>
      <c r="K20" s="236"/>
      <c r="L20" s="236"/>
      <c r="M20" s="230"/>
    </row>
    <row r="21" spans="1:13" s="8" customFormat="1" ht="12.75" customHeight="1" x14ac:dyDescent="0.25">
      <c r="A21" s="274"/>
      <c r="B21" s="215"/>
      <c r="C21" s="216"/>
      <c r="D21" s="226"/>
      <c r="E21" s="226"/>
      <c r="F21" s="239"/>
      <c r="G21" s="226"/>
      <c r="H21" s="235"/>
      <c r="I21" s="236"/>
      <c r="J21" s="236"/>
      <c r="K21" s="236"/>
      <c r="L21" s="236"/>
      <c r="M21" s="230"/>
    </row>
    <row r="22" spans="1:13" s="8" customFormat="1" ht="13.8" thickBot="1" x14ac:dyDescent="0.3">
      <c r="A22" s="277">
        <v>5430</v>
      </c>
      <c r="B22" s="240"/>
      <c r="C22" s="241" t="s">
        <v>33</v>
      </c>
      <c r="D22" s="29">
        <f>D18</f>
        <v>0</v>
      </c>
      <c r="E22" s="29">
        <f>E18</f>
        <v>0</v>
      </c>
      <c r="F22" s="296">
        <f>F18+F20</f>
        <v>0</v>
      </c>
      <c r="G22" s="296">
        <f>G18</f>
        <v>0</v>
      </c>
      <c r="H22" s="235"/>
      <c r="I22" s="236"/>
      <c r="J22" s="236"/>
      <c r="K22" s="236"/>
      <c r="L22" s="236"/>
      <c r="M22" s="230"/>
    </row>
    <row r="23" spans="1:13" s="8" customFormat="1" ht="12.75" customHeight="1" thickTop="1" x14ac:dyDescent="0.25">
      <c r="A23" s="274"/>
      <c r="B23" s="215"/>
      <c r="C23" s="232"/>
      <c r="D23" s="233"/>
      <c r="E23" s="233"/>
      <c r="F23" s="233"/>
      <c r="G23" s="242"/>
      <c r="H23" s="243"/>
      <c r="I23" s="236"/>
      <c r="J23" s="236"/>
      <c r="K23" s="236"/>
      <c r="L23" s="236"/>
      <c r="M23" s="230"/>
    </row>
    <row r="24" spans="1:13" s="8" customFormat="1" ht="24" customHeight="1" x14ac:dyDescent="0.25">
      <c r="A24" s="278" t="s">
        <v>9</v>
      </c>
      <c r="B24" s="281">
        <v>4</v>
      </c>
      <c r="C24" s="315" t="s">
        <v>36</v>
      </c>
      <c r="D24" s="220"/>
      <c r="E24" s="220"/>
      <c r="F24" s="298">
        <f>'4 Forfaits par cas'!F111</f>
        <v>0</v>
      </c>
      <c r="G24" s="244"/>
      <c r="H24" s="243"/>
      <c r="I24" s="236"/>
      <c r="J24" s="236"/>
      <c r="K24" s="236"/>
      <c r="L24" s="236"/>
      <c r="M24" s="230"/>
    </row>
    <row r="25" spans="1:13" s="8" customFormat="1" ht="13.5" customHeight="1" x14ac:dyDescent="0.25">
      <c r="A25" s="65"/>
      <c r="B25" s="246"/>
      <c r="C25" s="245"/>
      <c r="D25" s="243"/>
      <c r="E25" s="247"/>
      <c r="F25" s="248"/>
      <c r="G25" s="248"/>
      <c r="H25" s="243"/>
      <c r="I25" s="236"/>
      <c r="J25" s="236"/>
      <c r="K25" s="236"/>
      <c r="L25" s="236"/>
      <c r="M25" s="230"/>
    </row>
    <row r="26" spans="1:13" s="8" customFormat="1" x14ac:dyDescent="0.25">
      <c r="A26" s="392" t="s">
        <v>8</v>
      </c>
      <c r="B26" s="347">
        <v>6</v>
      </c>
      <c r="C26" s="348" t="s">
        <v>37</v>
      </c>
      <c r="D26" s="350"/>
      <c r="E26" s="252"/>
      <c r="F26" s="349">
        <f>'6 Bons de garde'!D10</f>
        <v>0</v>
      </c>
      <c r="G26" s="403"/>
      <c r="H26" s="251"/>
      <c r="I26" s="230"/>
      <c r="J26" s="230"/>
      <c r="K26" s="230"/>
      <c r="L26" s="230"/>
      <c r="M26" s="230"/>
    </row>
    <row r="27" spans="1:13" s="8" customFormat="1" x14ac:dyDescent="0.25">
      <c r="A27" s="279"/>
      <c r="B27" s="218"/>
      <c r="C27" s="249"/>
      <c r="D27" s="243"/>
      <c r="E27" s="243"/>
      <c r="F27" s="226"/>
      <c r="G27" s="253"/>
      <c r="H27" s="251"/>
      <c r="I27" s="230"/>
      <c r="J27" s="230"/>
      <c r="K27" s="230"/>
      <c r="L27" s="230"/>
      <c r="M27" s="230"/>
    </row>
    <row r="28" spans="1:13" s="8" customFormat="1" x14ac:dyDescent="0.25">
      <c r="A28" s="276">
        <v>5444</v>
      </c>
      <c r="B28" s="218">
        <v>7</v>
      </c>
      <c r="C28" s="249" t="s">
        <v>38</v>
      </c>
      <c r="D28" s="222"/>
      <c r="E28" s="252"/>
      <c r="F28" s="299">
        <f>'7 Animation de jeunesse'!D37</f>
        <v>0</v>
      </c>
      <c r="G28" s="253"/>
      <c r="H28" s="254"/>
      <c r="I28" s="230"/>
      <c r="J28" s="230"/>
      <c r="K28" s="230"/>
      <c r="L28" s="230"/>
      <c r="M28" s="230"/>
    </row>
    <row r="29" spans="1:13" s="8" customFormat="1" x14ac:dyDescent="0.25">
      <c r="A29" s="279"/>
      <c r="B29" s="218"/>
      <c r="C29" s="249"/>
      <c r="D29" s="243"/>
      <c r="E29" s="243"/>
      <c r="F29" s="226"/>
      <c r="G29" s="253"/>
      <c r="H29" s="254"/>
      <c r="I29" s="230"/>
      <c r="J29" s="230"/>
      <c r="K29" s="230"/>
      <c r="L29" s="230"/>
      <c r="M29" s="230"/>
    </row>
    <row r="30" spans="1:13" s="8" customFormat="1" x14ac:dyDescent="0.25">
      <c r="A30" s="276" t="s">
        <v>5</v>
      </c>
      <c r="B30" s="218">
        <v>8</v>
      </c>
      <c r="C30" s="249" t="s">
        <v>39</v>
      </c>
      <c r="D30" s="222"/>
      <c r="E30" s="252"/>
      <c r="F30" s="299">
        <f>'8 Hébergement'!F31</f>
        <v>0</v>
      </c>
      <c r="G30" s="253"/>
      <c r="H30" s="254"/>
      <c r="I30" s="230"/>
      <c r="J30" s="230"/>
      <c r="K30" s="230"/>
      <c r="L30" s="230"/>
      <c r="M30" s="230"/>
    </row>
    <row r="31" spans="1:13" s="8" customFormat="1" x14ac:dyDescent="0.25">
      <c r="A31" s="274"/>
      <c r="B31" s="225"/>
      <c r="C31" s="255"/>
      <c r="D31" s="256"/>
      <c r="E31" s="250"/>
      <c r="F31" s="239"/>
      <c r="G31" s="253"/>
      <c r="H31" s="254"/>
      <c r="I31" s="230"/>
      <c r="J31" s="230"/>
      <c r="K31" s="230"/>
      <c r="L31" s="230"/>
      <c r="M31" s="230"/>
    </row>
    <row r="32" spans="1:13" s="8" customFormat="1" x14ac:dyDescent="0.25">
      <c r="A32" s="274"/>
      <c r="B32" s="225"/>
      <c r="C32" s="233" t="s">
        <v>40</v>
      </c>
      <c r="D32" s="235"/>
      <c r="E32" s="257"/>
      <c r="F32" s="297">
        <f>F14+F22+F24+F26+F28+F30</f>
        <v>0</v>
      </c>
      <c r="G32" s="300">
        <f>G14+G22</f>
        <v>0</v>
      </c>
      <c r="H32" s="254"/>
      <c r="I32" s="230"/>
      <c r="J32" s="230"/>
      <c r="K32" s="230"/>
      <c r="L32" s="230"/>
      <c r="M32" s="230"/>
    </row>
    <row r="33" spans="1:17" s="8" customFormat="1" x14ac:dyDescent="0.25">
      <c r="A33" s="274"/>
      <c r="B33" s="225"/>
      <c r="C33" s="233"/>
      <c r="D33" s="235"/>
      <c r="E33" s="257"/>
      <c r="F33" s="226"/>
      <c r="G33" s="257"/>
      <c r="H33" s="254"/>
      <c r="I33" s="230"/>
      <c r="J33" s="230"/>
      <c r="K33" s="230"/>
      <c r="L33" s="230"/>
      <c r="M33" s="230"/>
    </row>
    <row r="34" spans="1:17" s="8" customFormat="1" ht="15.6" x14ac:dyDescent="0.3">
      <c r="A34" s="274"/>
      <c r="B34" s="225"/>
      <c r="C34" s="258" t="s">
        <v>41</v>
      </c>
      <c r="D34" s="235"/>
      <c r="E34" s="257"/>
      <c r="F34" s="226"/>
      <c r="G34" s="301">
        <f>IF(F32&gt;G32,F32-G32,0)</f>
        <v>0</v>
      </c>
      <c r="H34" s="254"/>
      <c r="I34" s="230"/>
      <c r="J34" s="230"/>
      <c r="K34" s="230"/>
      <c r="L34" s="230"/>
      <c r="M34" s="230"/>
    </row>
    <row r="35" spans="1:17" s="8" customFormat="1" x14ac:dyDescent="0.25">
      <c r="A35" s="274"/>
      <c r="B35" s="225"/>
      <c r="C35" s="233"/>
      <c r="D35" s="235"/>
      <c r="E35" s="257"/>
      <c r="F35" s="226"/>
      <c r="G35" s="257"/>
      <c r="H35" s="254"/>
      <c r="I35" s="230"/>
      <c r="J35" s="230"/>
      <c r="K35" s="230"/>
      <c r="L35" s="230"/>
      <c r="M35" s="230"/>
    </row>
    <row r="36" spans="1:17" s="8" customFormat="1" ht="15.6" x14ac:dyDescent="0.3">
      <c r="A36" s="274"/>
      <c r="B36" s="225"/>
      <c r="C36" s="258" t="s">
        <v>42</v>
      </c>
      <c r="D36" s="235"/>
      <c r="E36" s="257"/>
      <c r="F36" s="301">
        <f>IF(G32&gt;F32,G32-F32,0)</f>
        <v>0</v>
      </c>
      <c r="G36" s="257"/>
      <c r="H36" s="254"/>
      <c r="I36" s="230"/>
      <c r="J36" s="230"/>
      <c r="K36" s="230"/>
      <c r="L36" s="230"/>
      <c r="M36" s="230"/>
    </row>
    <row r="37" spans="1:17" s="8" customFormat="1" x14ac:dyDescent="0.25">
      <c r="A37" s="274"/>
      <c r="B37" s="225"/>
      <c r="C37" s="316"/>
      <c r="D37" s="235"/>
      <c r="E37" s="257"/>
      <c r="F37" s="226"/>
      <c r="G37" s="257"/>
      <c r="H37" s="254"/>
      <c r="I37" s="230"/>
      <c r="J37" s="230"/>
      <c r="K37" s="230"/>
      <c r="L37" s="230"/>
      <c r="M37" s="230"/>
    </row>
    <row r="38" spans="1:17" s="8" customFormat="1" ht="13.8" thickBot="1" x14ac:dyDescent="0.3">
      <c r="A38" s="280"/>
      <c r="B38" s="259"/>
      <c r="C38" s="220" t="s">
        <v>1</v>
      </c>
      <c r="D38" s="217"/>
      <c r="E38" s="260"/>
      <c r="F38" s="296">
        <f>F32+F36</f>
        <v>0</v>
      </c>
      <c r="G38" s="296">
        <f>G32+G34</f>
        <v>0</v>
      </c>
      <c r="H38" s="254"/>
      <c r="I38" s="230"/>
      <c r="J38" s="230"/>
      <c r="K38" s="230"/>
      <c r="L38" s="230"/>
      <c r="M38" s="230"/>
    </row>
    <row r="39" spans="1:17" s="8" customFormat="1" ht="14.4" thickTop="1" thickBot="1" x14ac:dyDescent="0.3">
      <c r="A39" s="65"/>
      <c r="B39" s="66"/>
      <c r="C39" s="75"/>
      <c r="D39" s="76"/>
      <c r="E39" s="76"/>
      <c r="F39" s="77"/>
      <c r="G39" s="77"/>
      <c r="H39" s="64"/>
    </row>
    <row r="40" spans="1:17" s="8" customFormat="1" ht="15.6" x14ac:dyDescent="0.3">
      <c r="A40" s="329"/>
      <c r="B40" s="330"/>
      <c r="C40" s="331" t="s">
        <v>122</v>
      </c>
      <c r="D40" s="332"/>
      <c r="E40" s="332"/>
      <c r="F40" s="333" t="s">
        <v>42</v>
      </c>
      <c r="G40" s="334" t="s">
        <v>41</v>
      </c>
      <c r="H40" s="64"/>
    </row>
    <row r="41" spans="1:17" s="8" customFormat="1" ht="27" customHeight="1" x14ac:dyDescent="0.25">
      <c r="A41" s="335"/>
      <c r="B41" s="66"/>
      <c r="C41" s="336" t="s">
        <v>178</v>
      </c>
      <c r="D41" s="169"/>
      <c r="E41" s="169"/>
      <c r="F41" s="169">
        <f>+F36</f>
        <v>0</v>
      </c>
      <c r="G41" s="337">
        <f>+G34</f>
        <v>0</v>
      </c>
      <c r="H41" s="64"/>
    </row>
    <row r="42" spans="1:17" s="8" customFormat="1" x14ac:dyDescent="0.25">
      <c r="A42" s="335"/>
      <c r="B42" s="66"/>
      <c r="C42" s="338" t="s">
        <v>119</v>
      </c>
      <c r="D42" s="339"/>
      <c r="E42" s="339"/>
      <c r="F42" s="339">
        <f>IF(F36=0,0,N14)</f>
        <v>0</v>
      </c>
      <c r="G42" s="340">
        <f>IF(G34=0,0,N14)</f>
        <v>0</v>
      </c>
      <c r="H42" s="64"/>
      <c r="I42" s="183"/>
      <c r="J42" s="183"/>
      <c r="K42" s="183"/>
      <c r="L42" s="183"/>
      <c r="M42" s="183"/>
      <c r="N42" s="183"/>
      <c r="O42" s="183"/>
      <c r="P42" s="183"/>
      <c r="Q42" s="183"/>
    </row>
    <row r="43" spans="1:17" x14ac:dyDescent="0.25">
      <c r="A43" s="335"/>
      <c r="B43" s="66"/>
      <c r="C43" s="75" t="s">
        <v>120</v>
      </c>
      <c r="D43" s="77"/>
      <c r="E43" s="77"/>
      <c r="F43" s="77">
        <f>+F41+F42</f>
        <v>0</v>
      </c>
      <c r="G43" s="341">
        <f>+G41+G42</f>
        <v>0</v>
      </c>
      <c r="I43" s="183"/>
      <c r="J43" s="183"/>
      <c r="K43" s="183"/>
      <c r="L43" s="183"/>
      <c r="M43" s="183"/>
      <c r="N43" s="183"/>
      <c r="O43" s="183"/>
      <c r="P43" s="183"/>
      <c r="Q43" s="183"/>
    </row>
    <row r="44" spans="1:17" x14ac:dyDescent="0.25">
      <c r="A44" s="335"/>
      <c r="B44" s="66"/>
      <c r="C44" s="342"/>
      <c r="D44" s="169"/>
      <c r="E44" s="169"/>
      <c r="F44" s="169"/>
      <c r="G44" s="337"/>
      <c r="I44" s="183"/>
      <c r="J44" s="183"/>
      <c r="K44" s="183"/>
      <c r="L44" s="183"/>
      <c r="M44" s="183"/>
      <c r="N44" s="183"/>
      <c r="O44" s="183"/>
      <c r="P44" s="183"/>
      <c r="Q44" s="183"/>
    </row>
    <row r="45" spans="1:17" ht="13.8" thickBot="1" x14ac:dyDescent="0.3">
      <c r="A45" s="343"/>
      <c r="B45" s="344"/>
      <c r="C45" s="344"/>
      <c r="D45" s="344"/>
      <c r="E45" s="344"/>
      <c r="F45" s="345"/>
      <c r="G45" s="346"/>
    </row>
  </sheetData>
  <customSheetViews>
    <customSheetView guid="{3FC92738-033B-4B68-8121-D7E87081064C}">
      <selection activeCell="E10" sqref="E10"/>
      <rowBreaks count="1" manualBreakCount="1">
        <brk id="34" max="10" man="1"/>
      </rowBreaks>
      <pageMargins left="0.78740157480314965" right="0.39370078740157483" top="0.59055118110236227" bottom="0.39370078740157483" header="0.11811023622047245" footer="0.11811023622047245"/>
      <pageSetup paperSize="9" scale="83" orientation="landscape" r:id="rId1"/>
      <headerFooter alignWithMargins="0">
        <oddFooter>&amp;L&amp;A&amp;R&amp;D</oddFooter>
      </headerFooter>
    </customSheetView>
    <customSheetView guid="{E083F7BB-7916-4ABB-BDC7-6042584E3606}">
      <selection activeCell="E10" sqref="E10"/>
      <rowBreaks count="1" manualBreakCount="1">
        <brk id="34" max="10" man="1"/>
      </rowBreaks>
      <pageMargins left="0.78740157480314965" right="0.39370078740157483" top="0.59055118110236227" bottom="0.39370078740157483" header="0.11811023622047245" footer="0.11811023622047245"/>
      <pageSetup paperSize="9" scale="83" orientation="landscape" r:id="rId2"/>
      <headerFooter alignWithMargins="0">
        <oddFooter>&amp;L&amp;A&amp;R&amp;D</oddFooter>
      </headerFooter>
    </customSheetView>
    <customSheetView guid="{ED1EFE49-5A07-488C-96A3-3B9FD4475C11}">
      <selection activeCell="E10" sqref="E10"/>
      <rowBreaks count="1" manualBreakCount="1">
        <brk id="34" max="10" man="1"/>
      </rowBreaks>
      <pageMargins left="0.78740157480314965" right="0.39370078740157483" top="0.59055118110236227" bottom="0.39370078740157483" header="0.11811023622047245" footer="0.11811023622047245"/>
      <pageSetup paperSize="9" scale="83" orientation="landscape" r:id="rId3"/>
      <headerFooter alignWithMargins="0">
        <oddFooter>&amp;L&amp;A&amp;R&amp;D</oddFooter>
      </headerFooter>
    </customSheetView>
  </customSheetViews>
  <mergeCells count="2">
    <mergeCell ref="H7:L7"/>
    <mergeCell ref="A1:E1"/>
  </mergeCells>
  <pageMargins left="0.78740157480314965" right="0.39370078740157483" top="0.59055118110236227" bottom="0.39370078740157483" header="0.11811023622047245" footer="0.11811023622047245"/>
  <pageSetup paperSize="9" scale="64" orientation="landscape" r:id="rId4"/>
  <headerFooter alignWithMargins="0">
    <oddHeader>&amp;R&amp;P / &amp;N</oddHead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tabColor rgb="FFFFFF00"/>
    <pageSetUpPr autoPageBreaks="0"/>
  </sheetPr>
  <dimension ref="A1:M49"/>
  <sheetViews>
    <sheetView zoomScaleNormal="100" workbookViewId="0">
      <selection activeCell="A6" sqref="A6"/>
    </sheetView>
  </sheetViews>
  <sheetFormatPr baseColWidth="10" defaultColWidth="11.44140625" defaultRowHeight="13.2" x14ac:dyDescent="0.25"/>
  <cols>
    <col min="1" max="1" width="7.88671875" style="30" customWidth="1"/>
    <col min="2" max="2" width="18.44140625" style="30" customWidth="1"/>
    <col min="3" max="4" width="9.88671875" style="32" customWidth="1"/>
    <col min="5" max="5" width="15.88671875" style="30" customWidth="1"/>
    <col min="6" max="12" width="16.6640625" style="30" customWidth="1"/>
    <col min="13" max="13" width="11.44140625" style="317"/>
    <col min="14" max="16384" width="11.44140625" style="30"/>
  </cols>
  <sheetData>
    <row r="1" spans="1:13" ht="32.25" customHeight="1" x14ac:dyDescent="0.3">
      <c r="A1" s="432" t="s">
        <v>124</v>
      </c>
      <c r="B1" s="426"/>
      <c r="C1" s="426"/>
      <c r="D1" s="426"/>
      <c r="E1" s="426"/>
      <c r="F1" s="426"/>
      <c r="L1" s="14" t="s">
        <v>44</v>
      </c>
    </row>
    <row r="2" spans="1:13" ht="15" customHeight="1" x14ac:dyDescent="0.25">
      <c r="A2" s="31"/>
      <c r="B2" s="31"/>
      <c r="K2" s="33"/>
      <c r="L2" s="33"/>
    </row>
    <row r="3" spans="1:13" ht="15" customHeight="1" x14ac:dyDescent="0.25">
      <c r="A3" s="35" t="s">
        <v>11</v>
      </c>
      <c r="D3" s="427">
        <v>2025</v>
      </c>
      <c r="E3" s="428"/>
      <c r="F3" s="68"/>
    </row>
    <row r="4" spans="1:13" ht="15" customHeight="1" x14ac:dyDescent="0.25">
      <c r="C4" s="34"/>
      <c r="J4" s="142"/>
    </row>
    <row r="5" spans="1:13" s="89" customFormat="1" ht="177.75" customHeight="1" x14ac:dyDescent="0.25">
      <c r="A5" s="2" t="s">
        <v>45</v>
      </c>
      <c r="B5" s="2" t="s">
        <v>46</v>
      </c>
      <c r="C5" s="88" t="s">
        <v>47</v>
      </c>
      <c r="D5" s="88" t="s">
        <v>48</v>
      </c>
      <c r="E5" s="2" t="s">
        <v>49</v>
      </c>
      <c r="F5" s="2" t="s">
        <v>50</v>
      </c>
      <c r="G5" s="2" t="s">
        <v>51</v>
      </c>
      <c r="H5" s="2" t="s">
        <v>52</v>
      </c>
      <c r="I5" s="2" t="s">
        <v>53</v>
      </c>
      <c r="J5" s="141" t="s">
        <v>173</v>
      </c>
      <c r="K5" s="2" t="s">
        <v>54</v>
      </c>
      <c r="L5" s="2" t="s">
        <v>55</v>
      </c>
      <c r="M5" s="351" t="s">
        <v>135</v>
      </c>
    </row>
    <row r="6" spans="1:13" ht="15" customHeight="1" x14ac:dyDescent="0.25">
      <c r="A6" s="78"/>
      <c r="B6" s="398"/>
      <c r="C6" s="429"/>
      <c r="D6" s="430"/>
      <c r="E6" s="430"/>
      <c r="F6" s="430"/>
      <c r="G6" s="430"/>
      <c r="H6" s="430"/>
      <c r="I6" s="431"/>
      <c r="J6" s="83"/>
      <c r="K6" s="285">
        <f>SUM(F6:J6)</f>
        <v>0</v>
      </c>
      <c r="L6" s="285">
        <f>E6-K6</f>
        <v>0</v>
      </c>
      <c r="M6" s="352"/>
    </row>
    <row r="7" spans="1:13" ht="15" customHeight="1" x14ac:dyDescent="0.25">
      <c r="A7" s="79"/>
      <c r="B7" s="90"/>
      <c r="C7" s="187"/>
      <c r="D7" s="187"/>
      <c r="E7" s="188"/>
      <c r="F7" s="188"/>
      <c r="G7" s="188"/>
      <c r="H7" s="188"/>
      <c r="I7" s="188"/>
      <c r="J7" s="262"/>
      <c r="K7" s="285">
        <f t="shared" ref="K7:K45" si="0">SUM(F7:J7)</f>
        <v>0</v>
      </c>
      <c r="L7" s="285">
        <f t="shared" ref="L7:L45" si="1">E7-K7</f>
        <v>0</v>
      </c>
      <c r="M7" s="353">
        <f>(F7+I7)/3</f>
        <v>0</v>
      </c>
    </row>
    <row r="8" spans="1:13" ht="15" customHeight="1" x14ac:dyDescent="0.25">
      <c r="A8" s="78"/>
      <c r="B8" s="83"/>
      <c r="C8" s="189"/>
      <c r="D8" s="189"/>
      <c r="E8" s="283"/>
      <c r="F8" s="283"/>
      <c r="G8" s="283"/>
      <c r="H8" s="283"/>
      <c r="I8" s="283"/>
      <c r="J8" s="262"/>
      <c r="K8" s="285">
        <f t="shared" si="0"/>
        <v>0</v>
      </c>
      <c r="L8" s="285">
        <f t="shared" si="1"/>
        <v>0</v>
      </c>
      <c r="M8" s="353">
        <f t="shared" ref="M8:M45" si="2">(F8+I8)/3</f>
        <v>0</v>
      </c>
    </row>
    <row r="9" spans="1:13" ht="15" customHeight="1" x14ac:dyDescent="0.25">
      <c r="A9" s="79"/>
      <c r="B9" s="90"/>
      <c r="C9" s="187"/>
      <c r="D9" s="187"/>
      <c r="E9" s="188"/>
      <c r="F9" s="188"/>
      <c r="G9" s="188"/>
      <c r="H9" s="188"/>
      <c r="I9" s="188"/>
      <c r="J9" s="262"/>
      <c r="K9" s="285">
        <f t="shared" si="0"/>
        <v>0</v>
      </c>
      <c r="L9" s="285">
        <f t="shared" si="1"/>
        <v>0</v>
      </c>
      <c r="M9" s="353">
        <f t="shared" si="2"/>
        <v>0</v>
      </c>
    </row>
    <row r="10" spans="1:13" ht="15" customHeight="1" x14ac:dyDescent="0.25">
      <c r="A10" s="78"/>
      <c r="B10" s="83"/>
      <c r="C10" s="189"/>
      <c r="D10" s="189"/>
      <c r="E10" s="283"/>
      <c r="F10" s="283"/>
      <c r="G10" s="283"/>
      <c r="H10" s="283"/>
      <c r="I10" s="283"/>
      <c r="J10" s="262"/>
      <c r="K10" s="285">
        <f t="shared" si="0"/>
        <v>0</v>
      </c>
      <c r="L10" s="285">
        <f t="shared" si="1"/>
        <v>0</v>
      </c>
      <c r="M10" s="353">
        <f t="shared" si="2"/>
        <v>0</v>
      </c>
    </row>
    <row r="11" spans="1:13" ht="15" customHeight="1" x14ac:dyDescent="0.25">
      <c r="A11" s="79"/>
      <c r="B11" s="90"/>
      <c r="C11" s="187"/>
      <c r="D11" s="187"/>
      <c r="E11" s="188"/>
      <c r="F11" s="188"/>
      <c r="G11" s="188"/>
      <c r="H11" s="188"/>
      <c r="I11" s="188"/>
      <c r="J11" s="262"/>
      <c r="K11" s="285">
        <f t="shared" si="0"/>
        <v>0</v>
      </c>
      <c r="L11" s="285">
        <f t="shared" si="1"/>
        <v>0</v>
      </c>
      <c r="M11" s="353">
        <f t="shared" si="2"/>
        <v>0</v>
      </c>
    </row>
    <row r="12" spans="1:13" ht="15" customHeight="1" x14ac:dyDescent="0.25">
      <c r="A12" s="78"/>
      <c r="B12" s="83"/>
      <c r="C12" s="189"/>
      <c r="D12" s="189"/>
      <c r="E12" s="283"/>
      <c r="F12" s="283"/>
      <c r="G12" s="283"/>
      <c r="H12" s="283"/>
      <c r="I12" s="283"/>
      <c r="J12" s="262"/>
      <c r="K12" s="285">
        <f t="shared" si="0"/>
        <v>0</v>
      </c>
      <c r="L12" s="285">
        <f t="shared" si="1"/>
        <v>0</v>
      </c>
      <c r="M12" s="353">
        <f t="shared" si="2"/>
        <v>0</v>
      </c>
    </row>
    <row r="13" spans="1:13" ht="15" customHeight="1" x14ac:dyDescent="0.25">
      <c r="A13" s="79"/>
      <c r="B13" s="90"/>
      <c r="C13" s="187"/>
      <c r="D13" s="187"/>
      <c r="E13" s="188"/>
      <c r="F13" s="188"/>
      <c r="G13" s="188"/>
      <c r="H13" s="188"/>
      <c r="I13" s="188"/>
      <c r="J13" s="262"/>
      <c r="K13" s="285">
        <f t="shared" si="0"/>
        <v>0</v>
      </c>
      <c r="L13" s="285">
        <f t="shared" si="1"/>
        <v>0</v>
      </c>
      <c r="M13" s="353">
        <f t="shared" si="2"/>
        <v>0</v>
      </c>
    </row>
    <row r="14" spans="1:13" ht="15" customHeight="1" x14ac:dyDescent="0.25">
      <c r="A14" s="78"/>
      <c r="B14" s="83"/>
      <c r="C14" s="189"/>
      <c r="D14" s="189"/>
      <c r="E14" s="283"/>
      <c r="F14" s="283"/>
      <c r="G14" s="283"/>
      <c r="H14" s="283"/>
      <c r="I14" s="283"/>
      <c r="J14" s="262"/>
      <c r="K14" s="285">
        <f t="shared" si="0"/>
        <v>0</v>
      </c>
      <c r="L14" s="285">
        <f t="shared" si="1"/>
        <v>0</v>
      </c>
      <c r="M14" s="353">
        <f t="shared" si="2"/>
        <v>0</v>
      </c>
    </row>
    <row r="15" spans="1:13" ht="15" customHeight="1" x14ac:dyDescent="0.25">
      <c r="A15" s="79"/>
      <c r="B15" s="90"/>
      <c r="C15" s="187"/>
      <c r="D15" s="187"/>
      <c r="E15" s="188"/>
      <c r="F15" s="188"/>
      <c r="G15" s="188"/>
      <c r="H15" s="188"/>
      <c r="I15" s="188"/>
      <c r="J15" s="262"/>
      <c r="K15" s="285">
        <f t="shared" si="0"/>
        <v>0</v>
      </c>
      <c r="L15" s="285">
        <f t="shared" si="1"/>
        <v>0</v>
      </c>
      <c r="M15" s="353">
        <f t="shared" si="2"/>
        <v>0</v>
      </c>
    </row>
    <row r="16" spans="1:13" ht="15" customHeight="1" x14ac:dyDescent="0.25">
      <c r="A16" s="78"/>
      <c r="B16" s="83"/>
      <c r="C16" s="189"/>
      <c r="D16" s="189"/>
      <c r="E16" s="283"/>
      <c r="F16" s="283"/>
      <c r="G16" s="283"/>
      <c r="H16" s="283"/>
      <c r="I16" s="283"/>
      <c r="J16" s="262"/>
      <c r="K16" s="285">
        <f t="shared" si="0"/>
        <v>0</v>
      </c>
      <c r="L16" s="285">
        <f t="shared" si="1"/>
        <v>0</v>
      </c>
      <c r="M16" s="353">
        <f t="shared" si="2"/>
        <v>0</v>
      </c>
    </row>
    <row r="17" spans="1:13" ht="15" customHeight="1" x14ac:dyDescent="0.25">
      <c r="A17" s="79"/>
      <c r="B17" s="90"/>
      <c r="C17" s="187"/>
      <c r="D17" s="187"/>
      <c r="E17" s="188"/>
      <c r="F17" s="188"/>
      <c r="G17" s="188"/>
      <c r="H17" s="188"/>
      <c r="I17" s="188"/>
      <c r="J17" s="262"/>
      <c r="K17" s="285">
        <f t="shared" si="0"/>
        <v>0</v>
      </c>
      <c r="L17" s="285">
        <f t="shared" si="1"/>
        <v>0</v>
      </c>
      <c r="M17" s="353">
        <f t="shared" si="2"/>
        <v>0</v>
      </c>
    </row>
    <row r="18" spans="1:13" ht="15" customHeight="1" x14ac:dyDescent="0.25">
      <c r="A18" s="78"/>
      <c r="B18" s="83"/>
      <c r="C18" s="189"/>
      <c r="D18" s="189"/>
      <c r="E18" s="283"/>
      <c r="F18" s="283"/>
      <c r="G18" s="283"/>
      <c r="H18" s="283"/>
      <c r="I18" s="283"/>
      <c r="J18" s="262"/>
      <c r="K18" s="285">
        <f t="shared" si="0"/>
        <v>0</v>
      </c>
      <c r="L18" s="285">
        <f t="shared" si="1"/>
        <v>0</v>
      </c>
      <c r="M18" s="353">
        <f t="shared" si="2"/>
        <v>0</v>
      </c>
    </row>
    <row r="19" spans="1:13" ht="15" customHeight="1" x14ac:dyDescent="0.25">
      <c r="A19" s="79"/>
      <c r="B19" s="90"/>
      <c r="C19" s="187"/>
      <c r="D19" s="187"/>
      <c r="E19" s="188"/>
      <c r="F19" s="188"/>
      <c r="G19" s="188"/>
      <c r="H19" s="188"/>
      <c r="I19" s="188"/>
      <c r="J19" s="262"/>
      <c r="K19" s="285">
        <f t="shared" si="0"/>
        <v>0</v>
      </c>
      <c r="L19" s="285">
        <f t="shared" si="1"/>
        <v>0</v>
      </c>
      <c r="M19" s="353">
        <f t="shared" si="2"/>
        <v>0</v>
      </c>
    </row>
    <row r="20" spans="1:13" ht="15" customHeight="1" x14ac:dyDescent="0.25">
      <c r="A20" s="78"/>
      <c r="B20" s="83"/>
      <c r="C20" s="189"/>
      <c r="D20" s="189"/>
      <c r="E20" s="283"/>
      <c r="F20" s="283"/>
      <c r="G20" s="283"/>
      <c r="H20" s="283"/>
      <c r="I20" s="283"/>
      <c r="J20" s="262"/>
      <c r="K20" s="285">
        <f t="shared" si="0"/>
        <v>0</v>
      </c>
      <c r="L20" s="285">
        <f t="shared" si="1"/>
        <v>0</v>
      </c>
      <c r="M20" s="353">
        <f t="shared" si="2"/>
        <v>0</v>
      </c>
    </row>
    <row r="21" spans="1:13" ht="15" customHeight="1" x14ac:dyDescent="0.25">
      <c r="A21" s="79"/>
      <c r="B21" s="90"/>
      <c r="C21" s="187"/>
      <c r="D21" s="187"/>
      <c r="E21" s="188"/>
      <c r="F21" s="188"/>
      <c r="G21" s="188"/>
      <c r="H21" s="188"/>
      <c r="I21" s="188"/>
      <c r="J21" s="262"/>
      <c r="K21" s="285">
        <f t="shared" si="0"/>
        <v>0</v>
      </c>
      <c r="L21" s="285">
        <f t="shared" si="1"/>
        <v>0</v>
      </c>
      <c r="M21" s="353">
        <f t="shared" si="2"/>
        <v>0</v>
      </c>
    </row>
    <row r="22" spans="1:13" ht="15" customHeight="1" x14ac:dyDescent="0.25">
      <c r="A22" s="78"/>
      <c r="B22" s="83"/>
      <c r="C22" s="189"/>
      <c r="D22" s="189"/>
      <c r="E22" s="283"/>
      <c r="F22" s="283"/>
      <c r="G22" s="283"/>
      <c r="H22" s="283"/>
      <c r="I22" s="283"/>
      <c r="J22" s="262"/>
      <c r="K22" s="285">
        <f t="shared" si="0"/>
        <v>0</v>
      </c>
      <c r="L22" s="285">
        <f t="shared" si="1"/>
        <v>0</v>
      </c>
      <c r="M22" s="353">
        <f t="shared" si="2"/>
        <v>0</v>
      </c>
    </row>
    <row r="23" spans="1:13" ht="15" customHeight="1" x14ac:dyDescent="0.25">
      <c r="A23" s="79"/>
      <c r="B23" s="90"/>
      <c r="C23" s="187"/>
      <c r="D23" s="187"/>
      <c r="E23" s="188"/>
      <c r="F23" s="188"/>
      <c r="G23" s="188"/>
      <c r="H23" s="188"/>
      <c r="I23" s="188"/>
      <c r="J23" s="262"/>
      <c r="K23" s="285">
        <f t="shared" si="0"/>
        <v>0</v>
      </c>
      <c r="L23" s="285">
        <f t="shared" si="1"/>
        <v>0</v>
      </c>
      <c r="M23" s="353">
        <f t="shared" si="2"/>
        <v>0</v>
      </c>
    </row>
    <row r="24" spans="1:13" ht="15" customHeight="1" x14ac:dyDescent="0.25">
      <c r="A24" s="78"/>
      <c r="B24" s="83"/>
      <c r="C24" s="189"/>
      <c r="D24" s="189"/>
      <c r="E24" s="283"/>
      <c r="F24" s="283"/>
      <c r="G24" s="283"/>
      <c r="H24" s="283"/>
      <c r="I24" s="283"/>
      <c r="J24" s="262"/>
      <c r="K24" s="285">
        <f t="shared" si="0"/>
        <v>0</v>
      </c>
      <c r="L24" s="285">
        <f t="shared" si="1"/>
        <v>0</v>
      </c>
      <c r="M24" s="353">
        <f t="shared" si="2"/>
        <v>0</v>
      </c>
    </row>
    <row r="25" spans="1:13" ht="15" customHeight="1" x14ac:dyDescent="0.25">
      <c r="A25" s="79"/>
      <c r="B25" s="90"/>
      <c r="C25" s="187"/>
      <c r="D25" s="187"/>
      <c r="E25" s="188"/>
      <c r="F25" s="188"/>
      <c r="G25" s="188"/>
      <c r="H25" s="188"/>
      <c r="I25" s="188"/>
      <c r="J25" s="262"/>
      <c r="K25" s="285">
        <f t="shared" si="0"/>
        <v>0</v>
      </c>
      <c r="L25" s="285">
        <f t="shared" si="1"/>
        <v>0</v>
      </c>
      <c r="M25" s="353">
        <f t="shared" si="2"/>
        <v>0</v>
      </c>
    </row>
    <row r="26" spans="1:13" ht="15" customHeight="1" x14ac:dyDescent="0.25">
      <c r="A26" s="78"/>
      <c r="B26" s="83"/>
      <c r="C26" s="189"/>
      <c r="D26" s="189"/>
      <c r="E26" s="283"/>
      <c r="F26" s="283"/>
      <c r="G26" s="283"/>
      <c r="H26" s="283"/>
      <c r="I26" s="283"/>
      <c r="J26" s="262"/>
      <c r="K26" s="285">
        <f t="shared" si="0"/>
        <v>0</v>
      </c>
      <c r="L26" s="285">
        <f t="shared" si="1"/>
        <v>0</v>
      </c>
      <c r="M26" s="353">
        <f t="shared" si="2"/>
        <v>0</v>
      </c>
    </row>
    <row r="27" spans="1:13" ht="15" customHeight="1" x14ac:dyDescent="0.25">
      <c r="A27" s="79"/>
      <c r="B27" s="90"/>
      <c r="C27" s="187"/>
      <c r="D27" s="187"/>
      <c r="E27" s="188"/>
      <c r="F27" s="188"/>
      <c r="G27" s="188"/>
      <c r="H27" s="188"/>
      <c r="I27" s="188"/>
      <c r="J27" s="262"/>
      <c r="K27" s="285">
        <f t="shared" si="0"/>
        <v>0</v>
      </c>
      <c r="L27" s="285">
        <f t="shared" si="1"/>
        <v>0</v>
      </c>
      <c r="M27" s="353">
        <f t="shared" si="2"/>
        <v>0</v>
      </c>
    </row>
    <row r="28" spans="1:13" ht="15" customHeight="1" x14ac:dyDescent="0.25">
      <c r="A28" s="78"/>
      <c r="B28" s="83"/>
      <c r="C28" s="189"/>
      <c r="D28" s="189"/>
      <c r="E28" s="283"/>
      <c r="F28" s="283"/>
      <c r="G28" s="283"/>
      <c r="H28" s="283"/>
      <c r="I28" s="283"/>
      <c r="J28" s="262"/>
      <c r="K28" s="285">
        <f t="shared" si="0"/>
        <v>0</v>
      </c>
      <c r="L28" s="285">
        <f t="shared" si="1"/>
        <v>0</v>
      </c>
      <c r="M28" s="353">
        <f t="shared" si="2"/>
        <v>0</v>
      </c>
    </row>
    <row r="29" spans="1:13" ht="15" customHeight="1" x14ac:dyDescent="0.25">
      <c r="A29" s="79"/>
      <c r="B29" s="90"/>
      <c r="C29" s="187"/>
      <c r="D29" s="187"/>
      <c r="E29" s="188"/>
      <c r="F29" s="188"/>
      <c r="G29" s="188"/>
      <c r="H29" s="188"/>
      <c r="I29" s="188"/>
      <c r="J29" s="262"/>
      <c r="K29" s="285">
        <f t="shared" si="0"/>
        <v>0</v>
      </c>
      <c r="L29" s="285">
        <f t="shared" si="1"/>
        <v>0</v>
      </c>
      <c r="M29" s="353">
        <f t="shared" si="2"/>
        <v>0</v>
      </c>
    </row>
    <row r="30" spans="1:13" ht="15" customHeight="1" x14ac:dyDescent="0.25">
      <c r="A30" s="78"/>
      <c r="B30" s="83"/>
      <c r="C30" s="189"/>
      <c r="D30" s="189"/>
      <c r="E30" s="283"/>
      <c r="F30" s="283"/>
      <c r="G30" s="283"/>
      <c r="H30" s="283"/>
      <c r="I30" s="283"/>
      <c r="J30" s="262"/>
      <c r="K30" s="285">
        <f t="shared" si="0"/>
        <v>0</v>
      </c>
      <c r="L30" s="285">
        <f t="shared" si="1"/>
        <v>0</v>
      </c>
      <c r="M30" s="353">
        <f t="shared" si="2"/>
        <v>0</v>
      </c>
    </row>
    <row r="31" spans="1:13" ht="15" customHeight="1" x14ac:dyDescent="0.25">
      <c r="A31" s="79"/>
      <c r="B31" s="90"/>
      <c r="C31" s="187"/>
      <c r="D31" s="187"/>
      <c r="E31" s="188"/>
      <c r="F31" s="188"/>
      <c r="G31" s="188"/>
      <c r="H31" s="188"/>
      <c r="I31" s="188"/>
      <c r="J31" s="262"/>
      <c r="K31" s="285">
        <f t="shared" si="0"/>
        <v>0</v>
      </c>
      <c r="L31" s="285">
        <f t="shared" si="1"/>
        <v>0</v>
      </c>
      <c r="M31" s="353">
        <f t="shared" si="2"/>
        <v>0</v>
      </c>
    </row>
    <row r="32" spans="1:13" ht="15" customHeight="1" x14ac:dyDescent="0.25">
      <c r="A32" s="78"/>
      <c r="B32" s="83"/>
      <c r="C32" s="189"/>
      <c r="D32" s="189"/>
      <c r="E32" s="283"/>
      <c r="F32" s="283"/>
      <c r="G32" s="283"/>
      <c r="H32" s="283"/>
      <c r="I32" s="283"/>
      <c r="J32" s="262"/>
      <c r="K32" s="285">
        <f t="shared" si="0"/>
        <v>0</v>
      </c>
      <c r="L32" s="285">
        <f t="shared" si="1"/>
        <v>0</v>
      </c>
      <c r="M32" s="353">
        <f t="shared" si="2"/>
        <v>0</v>
      </c>
    </row>
    <row r="33" spans="1:13" ht="15" customHeight="1" x14ac:dyDescent="0.25">
      <c r="A33" s="79"/>
      <c r="B33" s="90"/>
      <c r="C33" s="187"/>
      <c r="D33" s="187"/>
      <c r="E33" s="188"/>
      <c r="F33" s="188"/>
      <c r="G33" s="188"/>
      <c r="H33" s="188"/>
      <c r="I33" s="188"/>
      <c r="J33" s="262"/>
      <c r="K33" s="285">
        <f t="shared" si="0"/>
        <v>0</v>
      </c>
      <c r="L33" s="285">
        <f t="shared" si="1"/>
        <v>0</v>
      </c>
      <c r="M33" s="353">
        <f t="shared" si="2"/>
        <v>0</v>
      </c>
    </row>
    <row r="34" spans="1:13" ht="15" customHeight="1" x14ac:dyDescent="0.25">
      <c r="A34" s="78"/>
      <c r="B34" s="83"/>
      <c r="C34" s="189"/>
      <c r="D34" s="189"/>
      <c r="E34" s="283"/>
      <c r="F34" s="283"/>
      <c r="G34" s="283"/>
      <c r="H34" s="283"/>
      <c r="I34" s="283"/>
      <c r="J34" s="262"/>
      <c r="K34" s="285">
        <f t="shared" si="0"/>
        <v>0</v>
      </c>
      <c r="L34" s="285">
        <f t="shared" si="1"/>
        <v>0</v>
      </c>
      <c r="M34" s="353">
        <f t="shared" si="2"/>
        <v>0</v>
      </c>
    </row>
    <row r="35" spans="1:13" ht="15" customHeight="1" x14ac:dyDescent="0.25">
      <c r="A35" s="79"/>
      <c r="B35" s="90"/>
      <c r="C35" s="187"/>
      <c r="D35" s="187"/>
      <c r="E35" s="188"/>
      <c r="F35" s="188"/>
      <c r="G35" s="188"/>
      <c r="H35" s="188"/>
      <c r="I35" s="188"/>
      <c r="J35" s="262"/>
      <c r="K35" s="285">
        <f t="shared" si="0"/>
        <v>0</v>
      </c>
      <c r="L35" s="285">
        <f t="shared" si="1"/>
        <v>0</v>
      </c>
      <c r="M35" s="353">
        <f t="shared" si="2"/>
        <v>0</v>
      </c>
    </row>
    <row r="36" spans="1:13" ht="15" customHeight="1" x14ac:dyDescent="0.25">
      <c r="A36" s="78"/>
      <c r="B36" s="83"/>
      <c r="C36" s="189"/>
      <c r="D36" s="189"/>
      <c r="E36" s="283"/>
      <c r="F36" s="283"/>
      <c r="G36" s="283"/>
      <c r="H36" s="283"/>
      <c r="I36" s="283"/>
      <c r="J36" s="262"/>
      <c r="K36" s="285">
        <f t="shared" si="0"/>
        <v>0</v>
      </c>
      <c r="L36" s="285">
        <f t="shared" si="1"/>
        <v>0</v>
      </c>
      <c r="M36" s="353">
        <f t="shared" si="2"/>
        <v>0</v>
      </c>
    </row>
    <row r="37" spans="1:13" ht="15" customHeight="1" x14ac:dyDescent="0.25">
      <c r="A37" s="79"/>
      <c r="B37" s="90"/>
      <c r="C37" s="187"/>
      <c r="D37" s="187"/>
      <c r="E37" s="188"/>
      <c r="F37" s="188"/>
      <c r="G37" s="188"/>
      <c r="H37" s="188"/>
      <c r="I37" s="188"/>
      <c r="J37" s="262"/>
      <c r="K37" s="285">
        <f t="shared" si="0"/>
        <v>0</v>
      </c>
      <c r="L37" s="285">
        <f t="shared" si="1"/>
        <v>0</v>
      </c>
      <c r="M37" s="353">
        <f t="shared" si="2"/>
        <v>0</v>
      </c>
    </row>
    <row r="38" spans="1:13" ht="15" customHeight="1" x14ac:dyDescent="0.25">
      <c r="A38" s="78"/>
      <c r="B38" s="83"/>
      <c r="C38" s="189"/>
      <c r="D38" s="189"/>
      <c r="E38" s="283"/>
      <c r="F38" s="283"/>
      <c r="G38" s="283"/>
      <c r="H38" s="283"/>
      <c r="I38" s="283"/>
      <c r="J38" s="262"/>
      <c r="K38" s="285">
        <f t="shared" si="0"/>
        <v>0</v>
      </c>
      <c r="L38" s="285">
        <f t="shared" si="1"/>
        <v>0</v>
      </c>
      <c r="M38" s="353">
        <f t="shared" si="2"/>
        <v>0</v>
      </c>
    </row>
    <row r="39" spans="1:13" ht="15" customHeight="1" x14ac:dyDescent="0.25">
      <c r="A39" s="79"/>
      <c r="B39" s="90"/>
      <c r="C39" s="187"/>
      <c r="D39" s="187"/>
      <c r="E39" s="188"/>
      <c r="F39" s="188"/>
      <c r="G39" s="188"/>
      <c r="H39" s="188"/>
      <c r="I39" s="188"/>
      <c r="J39" s="262"/>
      <c r="K39" s="285">
        <f t="shared" si="0"/>
        <v>0</v>
      </c>
      <c r="L39" s="285">
        <f t="shared" si="1"/>
        <v>0</v>
      </c>
      <c r="M39" s="353">
        <f t="shared" si="2"/>
        <v>0</v>
      </c>
    </row>
    <row r="40" spans="1:13" ht="15" customHeight="1" x14ac:dyDescent="0.25">
      <c r="A40" s="78"/>
      <c r="B40" s="83"/>
      <c r="C40" s="189"/>
      <c r="D40" s="189"/>
      <c r="E40" s="283"/>
      <c r="F40" s="283"/>
      <c r="G40" s="283"/>
      <c r="H40" s="283"/>
      <c r="I40" s="283"/>
      <c r="J40" s="262"/>
      <c r="K40" s="285">
        <f t="shared" si="0"/>
        <v>0</v>
      </c>
      <c r="L40" s="285">
        <f t="shared" si="1"/>
        <v>0</v>
      </c>
      <c r="M40" s="353">
        <f t="shared" si="2"/>
        <v>0</v>
      </c>
    </row>
    <row r="41" spans="1:13" ht="15" customHeight="1" x14ac:dyDescent="0.25">
      <c r="A41" s="79"/>
      <c r="B41" s="90"/>
      <c r="C41" s="187"/>
      <c r="D41" s="187"/>
      <c r="E41" s="188"/>
      <c r="F41" s="188"/>
      <c r="G41" s="188"/>
      <c r="H41" s="188"/>
      <c r="I41" s="188"/>
      <c r="J41" s="262"/>
      <c r="K41" s="285">
        <f t="shared" si="0"/>
        <v>0</v>
      </c>
      <c r="L41" s="285">
        <f t="shared" si="1"/>
        <v>0</v>
      </c>
      <c r="M41" s="353">
        <f t="shared" si="2"/>
        <v>0</v>
      </c>
    </row>
    <row r="42" spans="1:13" ht="15" customHeight="1" x14ac:dyDescent="0.25">
      <c r="A42" s="78"/>
      <c r="B42" s="83"/>
      <c r="C42" s="189"/>
      <c r="D42" s="189"/>
      <c r="E42" s="283"/>
      <c r="F42" s="283"/>
      <c r="G42" s="283"/>
      <c r="H42" s="283"/>
      <c r="I42" s="283"/>
      <c r="J42" s="262"/>
      <c r="K42" s="285">
        <f t="shared" si="0"/>
        <v>0</v>
      </c>
      <c r="L42" s="285">
        <f t="shared" si="1"/>
        <v>0</v>
      </c>
      <c r="M42" s="353">
        <f t="shared" si="2"/>
        <v>0</v>
      </c>
    </row>
    <row r="43" spans="1:13" ht="15" customHeight="1" x14ac:dyDescent="0.25">
      <c r="A43" s="79"/>
      <c r="B43" s="90"/>
      <c r="C43" s="187"/>
      <c r="D43" s="187"/>
      <c r="E43" s="188"/>
      <c r="F43" s="188"/>
      <c r="G43" s="188"/>
      <c r="H43" s="188"/>
      <c r="I43" s="188"/>
      <c r="J43" s="262"/>
      <c r="K43" s="285">
        <f t="shared" si="0"/>
        <v>0</v>
      </c>
      <c r="L43" s="285">
        <f t="shared" si="1"/>
        <v>0</v>
      </c>
      <c r="M43" s="353">
        <f t="shared" si="2"/>
        <v>0</v>
      </c>
    </row>
    <row r="44" spans="1:13" ht="15" customHeight="1" x14ac:dyDescent="0.25">
      <c r="A44" s="78"/>
      <c r="B44" s="83"/>
      <c r="C44" s="189"/>
      <c r="D44" s="189"/>
      <c r="E44" s="283"/>
      <c r="F44" s="283"/>
      <c r="G44" s="283"/>
      <c r="H44" s="283"/>
      <c r="I44" s="283"/>
      <c r="J44" s="262"/>
      <c r="K44" s="285">
        <f t="shared" si="0"/>
        <v>0</v>
      </c>
      <c r="L44" s="285">
        <f t="shared" si="1"/>
        <v>0</v>
      </c>
      <c r="M44" s="353">
        <f t="shared" si="2"/>
        <v>0</v>
      </c>
    </row>
    <row r="45" spans="1:13" ht="15" customHeight="1" x14ac:dyDescent="0.25">
      <c r="A45" s="79"/>
      <c r="B45" s="90"/>
      <c r="C45" s="187"/>
      <c r="D45" s="187"/>
      <c r="E45" s="188"/>
      <c r="F45" s="188"/>
      <c r="G45" s="188"/>
      <c r="H45" s="188"/>
      <c r="I45" s="188"/>
      <c r="J45" s="263"/>
      <c r="K45" s="285">
        <f t="shared" si="0"/>
        <v>0</v>
      </c>
      <c r="L45" s="285">
        <f t="shared" si="1"/>
        <v>0</v>
      </c>
      <c r="M45" s="353">
        <f t="shared" si="2"/>
        <v>0</v>
      </c>
    </row>
    <row r="46" spans="1:13" s="35" customFormat="1" ht="15" customHeight="1" x14ac:dyDescent="0.25">
      <c r="A46" s="36" t="s">
        <v>1</v>
      </c>
      <c r="B46" s="36"/>
      <c r="C46" s="37">
        <f t="shared" ref="C46:D46" si="3">SUM(C6:C45)</f>
        <v>0</v>
      </c>
      <c r="D46" s="37">
        <f t="shared" si="3"/>
        <v>0</v>
      </c>
      <c r="E46" s="284">
        <f>SUM(E6:E45)</f>
        <v>0</v>
      </c>
      <c r="F46" s="284">
        <f t="shared" ref="F46:L46" si="4">SUM(F6:F45)</f>
        <v>0</v>
      </c>
      <c r="G46" s="284">
        <f t="shared" si="4"/>
        <v>0</v>
      </c>
      <c r="H46" s="284">
        <f t="shared" si="4"/>
        <v>0</v>
      </c>
      <c r="I46" s="284">
        <f t="shared" si="4"/>
        <v>0</v>
      </c>
      <c r="J46" s="284">
        <f t="shared" si="4"/>
        <v>0</v>
      </c>
      <c r="K46" s="284">
        <f t="shared" si="4"/>
        <v>0</v>
      </c>
      <c r="L46" s="284">
        <f t="shared" si="4"/>
        <v>0</v>
      </c>
      <c r="M46" s="354">
        <f>SUM(M7:M45)</f>
        <v>0</v>
      </c>
    </row>
    <row r="48" spans="1:13" x14ac:dyDescent="0.25">
      <c r="A48" s="317" t="s">
        <v>143</v>
      </c>
      <c r="B48" s="32"/>
      <c r="D48" s="30"/>
    </row>
    <row r="49" spans="2:4" x14ac:dyDescent="0.25">
      <c r="B49" s="32"/>
      <c r="D49" s="30"/>
    </row>
  </sheetData>
  <customSheetViews>
    <customSheetView guid="{3FC92738-033B-4B68-8121-D7E87081064C}">
      <pane xSplit="2" ySplit="13" topLeftCell="C14" activePane="bottomRight" state="frozen"/>
      <selection pane="bottomRight" activeCell="D10" sqref="D10:E10"/>
      <pageMargins left="0.78740157480314965" right="0.39370078740157483" top="0.78740157480314965" bottom="0.78740157480314965" header="0.51181102362204722" footer="0.51181102362204722"/>
      <pageSetup paperSize="9" scale="93" orientation="landscape" r:id="rId1"/>
      <headerFooter alignWithMargins="0">
        <oddHeader>&amp;RSeite &amp;P von &amp;N</oddHeader>
        <oddFooter>&amp;L&amp;A&amp;R&amp;D</oddFooter>
      </headerFooter>
    </customSheetView>
    <customSheetView guid="{E083F7BB-7916-4ABB-BDC7-6042584E3606}">
      <pane xSplit="2" ySplit="13" topLeftCell="C14" activePane="bottomRight" state="frozen"/>
      <selection pane="bottomRight" activeCell="D10" sqref="D10:E10"/>
      <pageMargins left="0.78740157480314965" right="0.39370078740157483" top="0.78740157480314965" bottom="0.78740157480314965" header="0.51181102362204722" footer="0.51181102362204722"/>
      <pageSetup paperSize="9" scale="93" orientation="landscape" r:id="rId2"/>
      <headerFooter alignWithMargins="0">
        <oddHeader>&amp;RSeite &amp;P von &amp;N</oddHeader>
        <oddFooter>&amp;L&amp;A&amp;R&amp;D</oddFooter>
      </headerFooter>
    </customSheetView>
    <customSheetView guid="{ED1EFE49-5A07-488C-96A3-3B9FD4475C11}">
      <pane xSplit="2" ySplit="13" topLeftCell="C14" activePane="bottomRight" state="frozen"/>
      <selection pane="bottomRight" activeCell="D10" sqref="D10:E10"/>
      <pageMargins left="0.78740157480314965" right="0.39370078740157483" top="0.78740157480314965" bottom="0.78740157480314965" header="0.51181102362204722" footer="0.51181102362204722"/>
      <pageSetup paperSize="9" scale="93" orientation="landscape" r:id="rId3"/>
      <headerFooter alignWithMargins="0">
        <oddHeader>&amp;RSeite &amp;P von &amp;N</oddHeader>
        <oddFooter>&amp;L&amp;A&amp;R&amp;D</oddFooter>
      </headerFooter>
    </customSheetView>
  </customSheetViews>
  <mergeCells count="3">
    <mergeCell ref="D3:E3"/>
    <mergeCell ref="C6:I6"/>
    <mergeCell ref="A1:F1"/>
  </mergeCells>
  <dataValidations count="1">
    <dataValidation type="whole" allowBlank="1" showInputMessage="1" showErrorMessage="1" prompt="Nur ganze Zahlen eingeben" sqref="C7:D45" xr:uid="{00000000-0002-0000-0100-000000000000}">
      <formula1>1</formula1>
      <formula2>1000000000</formula2>
    </dataValidation>
  </dataValidations>
  <pageMargins left="0.78740157480314965" right="0.39370078740157483" top="0.78740157480314965" bottom="0.78740157480314965" header="0.51181102362204722" footer="0.51181102362204722"/>
  <pageSetup paperSize="9" scale="55" orientation="landscape" r:id="rId4"/>
  <headerFooter alignWithMargins="0">
    <oddHeader>&amp;R&amp;P / &amp;N</oddHeader>
    <oddFooter>&amp;L&amp;A&amp;R&amp;D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8">
    <pageSetUpPr autoPageBreaks="0"/>
  </sheetPr>
  <dimension ref="A1:C33"/>
  <sheetViews>
    <sheetView zoomScaleNormal="100" workbookViewId="0">
      <selection activeCell="A7" sqref="A7"/>
    </sheetView>
  </sheetViews>
  <sheetFormatPr baseColWidth="10" defaultColWidth="11.44140625" defaultRowHeight="13.2" x14ac:dyDescent="0.25"/>
  <cols>
    <col min="1" max="1" width="67.88671875" style="5" customWidth="1"/>
    <col min="2" max="2" width="20.88671875" style="5" customWidth="1"/>
    <col min="3" max="3" width="54" style="5" customWidth="1"/>
    <col min="4" max="16384" width="11.44140625" style="5"/>
  </cols>
  <sheetData>
    <row r="1" spans="1:3" ht="34.5" customHeight="1" x14ac:dyDescent="0.3">
      <c r="A1" s="390" t="s">
        <v>125</v>
      </c>
      <c r="B1" s="15"/>
      <c r="C1" s="15" t="s">
        <v>56</v>
      </c>
    </row>
    <row r="2" spans="1:3" ht="15.6" x14ac:dyDescent="0.3">
      <c r="A2" s="355" t="s">
        <v>57</v>
      </c>
      <c r="B2" s="71"/>
    </row>
    <row r="3" spans="1:3" x14ac:dyDescent="0.25">
      <c r="C3" s="56"/>
    </row>
    <row r="4" spans="1:3" x14ac:dyDescent="0.25">
      <c r="A4" s="69" t="s">
        <v>11</v>
      </c>
      <c r="B4" s="139">
        <v>2025</v>
      </c>
    </row>
    <row r="5" spans="1:3" x14ac:dyDescent="0.25">
      <c r="A5" s="6"/>
    </row>
    <row r="6" spans="1:3" ht="42" customHeight="1" x14ac:dyDescent="0.25">
      <c r="A6" s="419" t="s">
        <v>226</v>
      </c>
      <c r="B6" s="419" t="s">
        <v>58</v>
      </c>
      <c r="C6" s="420" t="s">
        <v>227</v>
      </c>
    </row>
    <row r="7" spans="1:3" x14ac:dyDescent="0.25">
      <c r="A7" s="174" t="s">
        <v>59</v>
      </c>
      <c r="B7" s="175"/>
      <c r="C7" s="417"/>
    </row>
    <row r="8" spans="1:3" x14ac:dyDescent="0.25">
      <c r="A8" s="176"/>
      <c r="B8" s="177"/>
      <c r="C8" s="177"/>
    </row>
    <row r="9" spans="1:3" x14ac:dyDescent="0.25">
      <c r="A9" s="178"/>
      <c r="B9" s="175"/>
      <c r="C9" s="175"/>
    </row>
    <row r="10" spans="1:3" x14ac:dyDescent="0.25">
      <c r="A10" s="176"/>
      <c r="B10" s="177"/>
      <c r="C10" s="177"/>
    </row>
    <row r="11" spans="1:3" x14ac:dyDescent="0.25">
      <c r="A11" s="178"/>
      <c r="B11" s="175"/>
      <c r="C11" s="175"/>
    </row>
    <row r="12" spans="1:3" x14ac:dyDescent="0.25">
      <c r="A12" s="176"/>
      <c r="B12" s="177"/>
      <c r="C12" s="177"/>
    </row>
    <row r="13" spans="1:3" x14ac:dyDescent="0.25">
      <c r="A13" s="178"/>
      <c r="B13" s="175"/>
      <c r="C13" s="175"/>
    </row>
    <row r="14" spans="1:3" x14ac:dyDescent="0.25">
      <c r="A14" s="176"/>
      <c r="B14" s="177"/>
      <c r="C14" s="177"/>
    </row>
    <row r="15" spans="1:3" x14ac:dyDescent="0.25">
      <c r="A15" s="178"/>
      <c r="B15" s="175"/>
      <c r="C15" s="175"/>
    </row>
    <row r="16" spans="1:3" x14ac:dyDescent="0.25">
      <c r="A16" s="176"/>
      <c r="B16" s="177"/>
      <c r="C16" s="177"/>
    </row>
    <row r="17" spans="1:3" x14ac:dyDescent="0.25">
      <c r="A17" s="178"/>
      <c r="B17" s="175"/>
      <c r="C17" s="175"/>
    </row>
    <row r="18" spans="1:3" x14ac:dyDescent="0.25">
      <c r="A18" s="176"/>
      <c r="B18" s="177"/>
      <c r="C18" s="177"/>
    </row>
    <row r="19" spans="1:3" x14ac:dyDescent="0.25">
      <c r="A19" s="178"/>
      <c r="B19" s="175"/>
      <c r="C19" s="175"/>
    </row>
    <row r="20" spans="1:3" x14ac:dyDescent="0.25">
      <c r="A20" s="176"/>
      <c r="B20" s="177"/>
      <c r="C20" s="177"/>
    </row>
    <row r="21" spans="1:3" x14ac:dyDescent="0.25">
      <c r="A21" s="178"/>
      <c r="B21" s="175"/>
      <c r="C21" s="175"/>
    </row>
    <row r="22" spans="1:3" x14ac:dyDescent="0.25">
      <c r="A22" s="176"/>
      <c r="B22" s="177"/>
      <c r="C22" s="177"/>
    </row>
    <row r="23" spans="1:3" x14ac:dyDescent="0.25">
      <c r="A23" s="178"/>
      <c r="B23" s="175"/>
      <c r="C23" s="175"/>
    </row>
    <row r="24" spans="1:3" x14ac:dyDescent="0.25">
      <c r="A24" s="176"/>
      <c r="B24" s="177"/>
      <c r="C24" s="177"/>
    </row>
    <row r="25" spans="1:3" x14ac:dyDescent="0.25">
      <c r="A25" s="178"/>
      <c r="B25" s="175"/>
      <c r="C25" s="175"/>
    </row>
    <row r="26" spans="1:3" x14ac:dyDescent="0.25">
      <c r="A26" s="176"/>
      <c r="B26" s="177"/>
      <c r="C26" s="177"/>
    </row>
    <row r="27" spans="1:3" x14ac:dyDescent="0.25">
      <c r="A27" s="178"/>
      <c r="B27" s="178"/>
      <c r="C27" s="175"/>
    </row>
    <row r="28" spans="1:3" x14ac:dyDescent="0.25">
      <c r="A28" s="176"/>
      <c r="B28" s="177"/>
      <c r="C28" s="177"/>
    </row>
    <row r="29" spans="1:3" x14ac:dyDescent="0.25">
      <c r="A29" s="178"/>
      <c r="B29" s="175"/>
      <c r="C29" s="175"/>
    </row>
    <row r="30" spans="1:3" x14ac:dyDescent="0.25">
      <c r="A30" s="176"/>
      <c r="B30" s="177"/>
      <c r="C30" s="177"/>
    </row>
    <row r="31" spans="1:3" x14ac:dyDescent="0.25">
      <c r="A31" s="178"/>
      <c r="B31" s="175"/>
      <c r="C31" s="418"/>
    </row>
    <row r="32" spans="1:3" x14ac:dyDescent="0.25">
      <c r="A32" s="180" t="s">
        <v>2</v>
      </c>
      <c r="B32" s="286">
        <f>SUM(B7:B31)</f>
        <v>0</v>
      </c>
    </row>
    <row r="33" spans="1:1" x14ac:dyDescent="0.25">
      <c r="A33" s="57"/>
    </row>
  </sheetData>
  <customSheetViews>
    <customSheetView guid="{3FC92738-033B-4B68-8121-D7E87081064C}" topLeftCell="A4">
      <selection activeCell="B9" sqref="B9"/>
      <pageMargins left="0.78740157480314965" right="0.39370078740157483" top="0.39370078740157483" bottom="0.39370078740157483" header="0.11811023622047245" footer="0.11811023622047245"/>
      <pageSetup paperSize="9" orientation="portrait" r:id="rId1"/>
      <headerFooter alignWithMargins="0">
        <oddHeader>&amp;RSeite &amp;P von &amp;N</oddHeader>
        <oddFooter>&amp;L&amp;A&amp;R&amp;D</oddFooter>
      </headerFooter>
    </customSheetView>
    <customSheetView guid="{E083F7BB-7916-4ABB-BDC7-6042584E3606}" topLeftCell="A4">
      <selection activeCell="B9" sqref="B9"/>
      <pageMargins left="0.78740157480314965" right="0.39370078740157483" top="0.39370078740157483" bottom="0.39370078740157483" header="0.11811023622047245" footer="0.11811023622047245"/>
      <pageSetup paperSize="9" orientation="portrait" r:id="rId2"/>
      <headerFooter alignWithMargins="0">
        <oddHeader>&amp;RSeite &amp;P von &amp;N</oddHeader>
        <oddFooter>&amp;L&amp;A&amp;R&amp;D</oddFooter>
      </headerFooter>
    </customSheetView>
    <customSheetView guid="{ED1EFE49-5A07-488C-96A3-3B9FD4475C11}" topLeftCell="A4">
      <selection activeCell="B9" sqref="B9"/>
      <pageMargins left="0.78740157480314965" right="0.39370078740157483" top="0.39370078740157483" bottom="0.39370078740157483" header="0.11811023622047245" footer="0.11811023622047245"/>
      <pageSetup paperSize="9" orientation="portrait" r:id="rId3"/>
      <headerFooter alignWithMargins="0">
        <oddHeader>&amp;RSeite &amp;P von &amp;N</oddHeader>
        <oddFooter>&amp;L&amp;A&amp;R&amp;D</oddFooter>
      </headerFooter>
    </customSheetView>
  </customSheetViews>
  <pageMargins left="0.78740157480314965" right="0.39370078740157483" top="0.39370078740157483" bottom="0.39370078740157483" header="0.11811023622047245" footer="0.11811023622047245"/>
  <pageSetup paperSize="9" orientation="portrait" r:id="rId4"/>
  <headerFooter alignWithMargins="0">
    <oddHeader>&amp;R&amp;P / &amp;N</oddHeader>
    <oddFooter>&amp;L&amp;A&amp;R&amp;D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3"/>
  <sheetViews>
    <sheetView zoomScaleNormal="100" workbookViewId="0">
      <selection activeCell="A10" sqref="A10"/>
    </sheetView>
  </sheetViews>
  <sheetFormatPr baseColWidth="10" defaultColWidth="11.44140625" defaultRowHeight="13.2" x14ac:dyDescent="0.25"/>
  <cols>
    <col min="1" max="1" width="67.88671875" style="5" customWidth="1"/>
    <col min="2" max="2" width="30.33203125" style="5" customWidth="1"/>
    <col min="3" max="3" width="9.5546875" style="5" customWidth="1"/>
    <col min="4" max="16384" width="11.44140625" style="5"/>
  </cols>
  <sheetData>
    <row r="1" spans="1:3" ht="33" customHeight="1" x14ac:dyDescent="0.3">
      <c r="A1" s="435" t="s">
        <v>126</v>
      </c>
      <c r="B1" s="426"/>
      <c r="C1" s="69" t="s">
        <v>61</v>
      </c>
    </row>
    <row r="2" spans="1:3" s="8" customFormat="1" ht="15.6" x14ac:dyDescent="0.3">
      <c r="A2" s="436" t="s">
        <v>188</v>
      </c>
      <c r="B2" s="436"/>
      <c r="C2" s="404"/>
    </row>
    <row r="3" spans="1:3" s="8" customFormat="1" ht="17.25" customHeight="1" x14ac:dyDescent="0.3">
      <c r="A3" s="433" t="s">
        <v>189</v>
      </c>
      <c r="B3" s="434"/>
    </row>
    <row r="4" spans="1:3" x14ac:dyDescent="0.25">
      <c r="A4" s="54" t="s">
        <v>144</v>
      </c>
      <c r="B4" s="395"/>
    </row>
    <row r="5" spans="1:3" s="39" customFormat="1" x14ac:dyDescent="0.25">
      <c r="A5" s="396" t="s">
        <v>145</v>
      </c>
    </row>
    <row r="6" spans="1:3" s="39" customFormat="1" x14ac:dyDescent="0.25">
      <c r="A6" s="39" t="s">
        <v>229</v>
      </c>
    </row>
    <row r="7" spans="1:3" x14ac:dyDescent="0.25">
      <c r="A7" s="69" t="s">
        <v>11</v>
      </c>
      <c r="B7" s="170">
        <v>2025</v>
      </c>
    </row>
    <row r="8" spans="1:3" x14ac:dyDescent="0.25">
      <c r="A8" s="6"/>
    </row>
    <row r="9" spans="1:3" s="173" customFormat="1" ht="40.5" customHeight="1" x14ac:dyDescent="0.25">
      <c r="A9" s="100" t="s">
        <v>60</v>
      </c>
      <c r="B9" s="100" t="s">
        <v>58</v>
      </c>
      <c r="C9" s="181" t="s">
        <v>15</v>
      </c>
    </row>
    <row r="10" spans="1:3" x14ac:dyDescent="0.25">
      <c r="A10" s="174"/>
      <c r="B10" s="175"/>
      <c r="C10" s="182">
        <f>IF(B10&gt;0,1,0)</f>
        <v>0</v>
      </c>
    </row>
    <row r="11" spans="1:3" x14ac:dyDescent="0.25">
      <c r="A11" s="179"/>
      <c r="B11" s="177"/>
      <c r="C11" s="182">
        <f t="shared" ref="C11:C61" si="0">IF(B11&gt;0,1,0)</f>
        <v>0</v>
      </c>
    </row>
    <row r="12" spans="1:3" x14ac:dyDescent="0.25">
      <c r="A12" s="178"/>
      <c r="B12" s="175"/>
      <c r="C12" s="182">
        <f t="shared" si="0"/>
        <v>0</v>
      </c>
    </row>
    <row r="13" spans="1:3" x14ac:dyDescent="0.25">
      <c r="A13" s="176"/>
      <c r="B13" s="177"/>
      <c r="C13" s="182">
        <f t="shared" si="0"/>
        <v>0</v>
      </c>
    </row>
    <row r="14" spans="1:3" x14ac:dyDescent="0.25">
      <c r="A14" s="178"/>
      <c r="B14" s="175"/>
      <c r="C14" s="182">
        <f t="shared" si="0"/>
        <v>0</v>
      </c>
    </row>
    <row r="15" spans="1:3" x14ac:dyDescent="0.25">
      <c r="A15" s="176"/>
      <c r="B15" s="177"/>
      <c r="C15" s="182">
        <f t="shared" si="0"/>
        <v>0</v>
      </c>
    </row>
    <row r="16" spans="1:3" x14ac:dyDescent="0.25">
      <c r="A16" s="178"/>
      <c r="B16" s="175"/>
      <c r="C16" s="182">
        <f t="shared" si="0"/>
        <v>0</v>
      </c>
    </row>
    <row r="17" spans="1:3" x14ac:dyDescent="0.25">
      <c r="A17" s="176"/>
      <c r="B17" s="177"/>
      <c r="C17" s="182">
        <f t="shared" si="0"/>
        <v>0</v>
      </c>
    </row>
    <row r="18" spans="1:3" x14ac:dyDescent="0.25">
      <c r="A18" s="178"/>
      <c r="B18" s="175"/>
      <c r="C18" s="182">
        <f t="shared" si="0"/>
        <v>0</v>
      </c>
    </row>
    <row r="19" spans="1:3" x14ac:dyDescent="0.25">
      <c r="A19" s="176"/>
      <c r="B19" s="177"/>
      <c r="C19" s="182">
        <f t="shared" si="0"/>
        <v>0</v>
      </c>
    </row>
    <row r="20" spans="1:3" x14ac:dyDescent="0.25">
      <c r="A20" s="178"/>
      <c r="B20" s="175"/>
      <c r="C20" s="182">
        <f t="shared" si="0"/>
        <v>0</v>
      </c>
    </row>
    <row r="21" spans="1:3" x14ac:dyDescent="0.25">
      <c r="A21" s="176"/>
      <c r="B21" s="177"/>
      <c r="C21" s="182">
        <f t="shared" si="0"/>
        <v>0</v>
      </c>
    </row>
    <row r="22" spans="1:3" x14ac:dyDescent="0.25">
      <c r="A22" s="178"/>
      <c r="B22" s="175"/>
      <c r="C22" s="182">
        <f t="shared" si="0"/>
        <v>0</v>
      </c>
    </row>
    <row r="23" spans="1:3" x14ac:dyDescent="0.25">
      <c r="A23" s="176"/>
      <c r="B23" s="177"/>
      <c r="C23" s="182">
        <f t="shared" si="0"/>
        <v>0</v>
      </c>
    </row>
    <row r="24" spans="1:3" x14ac:dyDescent="0.25">
      <c r="A24" s="178"/>
      <c r="B24" s="175"/>
      <c r="C24" s="182">
        <f t="shared" si="0"/>
        <v>0</v>
      </c>
    </row>
    <row r="25" spans="1:3" x14ac:dyDescent="0.25">
      <c r="A25" s="176"/>
      <c r="B25" s="177"/>
      <c r="C25" s="182">
        <f t="shared" si="0"/>
        <v>0</v>
      </c>
    </row>
    <row r="26" spans="1:3" x14ac:dyDescent="0.25">
      <c r="A26" s="178"/>
      <c r="B26" s="175"/>
      <c r="C26" s="182">
        <f t="shared" si="0"/>
        <v>0</v>
      </c>
    </row>
    <row r="27" spans="1:3" x14ac:dyDescent="0.25">
      <c r="A27" s="176"/>
      <c r="B27" s="177"/>
      <c r="C27" s="182">
        <f t="shared" si="0"/>
        <v>0</v>
      </c>
    </row>
    <row r="28" spans="1:3" x14ac:dyDescent="0.25">
      <c r="A28" s="178"/>
      <c r="B28" s="175"/>
      <c r="C28" s="182">
        <f t="shared" si="0"/>
        <v>0</v>
      </c>
    </row>
    <row r="29" spans="1:3" x14ac:dyDescent="0.25">
      <c r="A29" s="176"/>
      <c r="B29" s="177"/>
      <c r="C29" s="182">
        <f t="shared" si="0"/>
        <v>0</v>
      </c>
    </row>
    <row r="30" spans="1:3" x14ac:dyDescent="0.25">
      <c r="A30" s="178"/>
      <c r="B30" s="175"/>
      <c r="C30" s="182">
        <f t="shared" si="0"/>
        <v>0</v>
      </c>
    </row>
    <row r="31" spans="1:3" x14ac:dyDescent="0.25">
      <c r="A31" s="176"/>
      <c r="B31" s="177"/>
      <c r="C31" s="182">
        <f t="shared" si="0"/>
        <v>0</v>
      </c>
    </row>
    <row r="32" spans="1:3" x14ac:dyDescent="0.25">
      <c r="A32" s="178"/>
      <c r="B32" s="175"/>
      <c r="C32" s="182">
        <f t="shared" si="0"/>
        <v>0</v>
      </c>
    </row>
    <row r="33" spans="1:3" x14ac:dyDescent="0.25">
      <c r="A33" s="176"/>
      <c r="B33" s="177"/>
      <c r="C33" s="182">
        <f t="shared" si="0"/>
        <v>0</v>
      </c>
    </row>
    <row r="34" spans="1:3" x14ac:dyDescent="0.25">
      <c r="A34" s="178"/>
      <c r="B34" s="175"/>
      <c r="C34" s="182">
        <f t="shared" si="0"/>
        <v>0</v>
      </c>
    </row>
    <row r="35" spans="1:3" x14ac:dyDescent="0.25">
      <c r="A35" s="176"/>
      <c r="B35" s="177"/>
      <c r="C35" s="182">
        <f t="shared" si="0"/>
        <v>0</v>
      </c>
    </row>
    <row r="36" spans="1:3" x14ac:dyDescent="0.25">
      <c r="A36" s="178"/>
      <c r="B36" s="175"/>
      <c r="C36" s="182">
        <f t="shared" si="0"/>
        <v>0</v>
      </c>
    </row>
    <row r="37" spans="1:3" x14ac:dyDescent="0.25">
      <c r="A37" s="176"/>
      <c r="B37" s="177"/>
      <c r="C37" s="182">
        <f t="shared" si="0"/>
        <v>0</v>
      </c>
    </row>
    <row r="38" spans="1:3" x14ac:dyDescent="0.25">
      <c r="A38" s="178"/>
      <c r="B38" s="175"/>
      <c r="C38" s="182">
        <f t="shared" si="0"/>
        <v>0</v>
      </c>
    </row>
    <row r="39" spans="1:3" x14ac:dyDescent="0.25">
      <c r="A39" s="176"/>
      <c r="B39" s="177"/>
      <c r="C39" s="182">
        <f t="shared" si="0"/>
        <v>0</v>
      </c>
    </row>
    <row r="40" spans="1:3" x14ac:dyDescent="0.25">
      <c r="A40" s="178"/>
      <c r="B40" s="175"/>
      <c r="C40" s="182">
        <f t="shared" si="0"/>
        <v>0</v>
      </c>
    </row>
    <row r="41" spans="1:3" x14ac:dyDescent="0.25">
      <c r="A41" s="176"/>
      <c r="B41" s="177"/>
      <c r="C41" s="182">
        <f t="shared" si="0"/>
        <v>0</v>
      </c>
    </row>
    <row r="42" spans="1:3" x14ac:dyDescent="0.25">
      <c r="A42" s="178"/>
      <c r="B42" s="175"/>
      <c r="C42" s="182">
        <f t="shared" si="0"/>
        <v>0</v>
      </c>
    </row>
    <row r="43" spans="1:3" x14ac:dyDescent="0.25">
      <c r="A43" s="176"/>
      <c r="B43" s="177"/>
      <c r="C43" s="182">
        <f t="shared" si="0"/>
        <v>0</v>
      </c>
    </row>
    <row r="44" spans="1:3" x14ac:dyDescent="0.25">
      <c r="A44" s="178"/>
      <c r="B44" s="175"/>
      <c r="C44" s="182">
        <f t="shared" si="0"/>
        <v>0</v>
      </c>
    </row>
    <row r="45" spans="1:3" x14ac:dyDescent="0.25">
      <c r="A45" s="176"/>
      <c r="B45" s="177"/>
      <c r="C45" s="182">
        <f t="shared" si="0"/>
        <v>0</v>
      </c>
    </row>
    <row r="46" spans="1:3" x14ac:dyDescent="0.25">
      <c r="A46" s="178"/>
      <c r="B46" s="175"/>
      <c r="C46" s="182">
        <f t="shared" si="0"/>
        <v>0</v>
      </c>
    </row>
    <row r="47" spans="1:3" x14ac:dyDescent="0.25">
      <c r="A47" s="176"/>
      <c r="B47" s="177"/>
      <c r="C47" s="182">
        <f t="shared" si="0"/>
        <v>0</v>
      </c>
    </row>
    <row r="48" spans="1:3" x14ac:dyDescent="0.25">
      <c r="A48" s="178"/>
      <c r="B48" s="175"/>
      <c r="C48" s="182">
        <f t="shared" si="0"/>
        <v>0</v>
      </c>
    </row>
    <row r="49" spans="1:3" x14ac:dyDescent="0.25">
      <c r="A49" s="176"/>
      <c r="B49" s="177"/>
      <c r="C49" s="182">
        <f t="shared" si="0"/>
        <v>0</v>
      </c>
    </row>
    <row r="50" spans="1:3" x14ac:dyDescent="0.25">
      <c r="A50" s="178"/>
      <c r="B50" s="175"/>
      <c r="C50" s="182">
        <f t="shared" si="0"/>
        <v>0</v>
      </c>
    </row>
    <row r="51" spans="1:3" x14ac:dyDescent="0.25">
      <c r="A51" s="176"/>
      <c r="B51" s="177"/>
      <c r="C51" s="182">
        <f t="shared" si="0"/>
        <v>0</v>
      </c>
    </row>
    <row r="52" spans="1:3" x14ac:dyDescent="0.25">
      <c r="A52" s="178"/>
      <c r="B52" s="175"/>
      <c r="C52" s="182">
        <f t="shared" si="0"/>
        <v>0</v>
      </c>
    </row>
    <row r="53" spans="1:3" x14ac:dyDescent="0.25">
      <c r="A53" s="176"/>
      <c r="B53" s="177"/>
      <c r="C53" s="182">
        <f t="shared" si="0"/>
        <v>0</v>
      </c>
    </row>
    <row r="54" spans="1:3" x14ac:dyDescent="0.25">
      <c r="A54" s="178"/>
      <c r="B54" s="175"/>
      <c r="C54" s="182">
        <f t="shared" si="0"/>
        <v>0</v>
      </c>
    </row>
    <row r="55" spans="1:3" x14ac:dyDescent="0.25">
      <c r="A55" s="176"/>
      <c r="B55" s="177"/>
      <c r="C55" s="182">
        <f t="shared" si="0"/>
        <v>0</v>
      </c>
    </row>
    <row r="56" spans="1:3" x14ac:dyDescent="0.25">
      <c r="A56" s="178"/>
      <c r="B56" s="175"/>
      <c r="C56" s="182">
        <f t="shared" si="0"/>
        <v>0</v>
      </c>
    </row>
    <row r="57" spans="1:3" x14ac:dyDescent="0.25">
      <c r="A57" s="176"/>
      <c r="B57" s="177"/>
      <c r="C57" s="182">
        <f t="shared" si="0"/>
        <v>0</v>
      </c>
    </row>
    <row r="58" spans="1:3" x14ac:dyDescent="0.25">
      <c r="A58" s="178"/>
      <c r="B58" s="175"/>
      <c r="C58" s="182">
        <f t="shared" si="0"/>
        <v>0</v>
      </c>
    </row>
    <row r="59" spans="1:3" x14ac:dyDescent="0.25">
      <c r="A59" s="176"/>
      <c r="B59" s="177"/>
      <c r="C59" s="182">
        <f t="shared" si="0"/>
        <v>0</v>
      </c>
    </row>
    <row r="60" spans="1:3" x14ac:dyDescent="0.25">
      <c r="A60" s="178"/>
      <c r="B60" s="175"/>
      <c r="C60" s="182">
        <f t="shared" si="0"/>
        <v>0</v>
      </c>
    </row>
    <row r="61" spans="1:3" x14ac:dyDescent="0.25">
      <c r="A61" s="176"/>
      <c r="B61" s="177"/>
      <c r="C61" s="182">
        <f t="shared" si="0"/>
        <v>0</v>
      </c>
    </row>
    <row r="62" spans="1:3" x14ac:dyDescent="0.25">
      <c r="A62" s="180" t="s">
        <v>2</v>
      </c>
      <c r="B62" s="286">
        <f>SUM(B10:B61)</f>
        <v>0</v>
      </c>
      <c r="C62" s="50">
        <f>SUM(C10:C61)</f>
        <v>0</v>
      </c>
    </row>
    <row r="63" spans="1:3" x14ac:dyDescent="0.25">
      <c r="A63" s="57"/>
    </row>
  </sheetData>
  <mergeCells count="3">
    <mergeCell ref="A3:B3"/>
    <mergeCell ref="A1:B1"/>
    <mergeCell ref="A2:B2"/>
  </mergeCells>
  <pageMargins left="0.78740157480314965" right="0.39370078740157483" top="0.39370078740157483" bottom="0.39370078740157483" header="0.11811023622047245" footer="0.11811023622047245"/>
  <pageSetup paperSize="9" scale="85" orientation="portrait" r:id="rId1"/>
  <headerFooter alignWithMargins="0">
    <oddHeader>&amp;R &amp;P / &amp;N</oddHeader>
    <oddFooter>&amp;L&amp;A&amp;R&amp;D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tabColor rgb="FFFFFF00"/>
    <pageSetUpPr autoPageBreaks="0"/>
  </sheetPr>
  <dimension ref="A1:Y44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44140625" defaultRowHeight="13.2" x14ac:dyDescent="0.25"/>
  <cols>
    <col min="1" max="1" width="8.33203125" style="38" customWidth="1"/>
    <col min="2" max="2" width="18.33203125" style="5" customWidth="1"/>
    <col min="3" max="4" width="16.6640625" style="40" customWidth="1"/>
    <col min="5" max="6" width="16.6640625" style="9" customWidth="1"/>
    <col min="7" max="7" width="17.88671875" style="9" customWidth="1"/>
    <col min="8" max="9" width="14.6640625" style="9" customWidth="1"/>
    <col min="10" max="25" width="11.44140625" style="9"/>
    <col min="26" max="16384" width="11.44140625" style="5"/>
  </cols>
  <sheetData>
    <row r="1" spans="1:25" ht="30.75" customHeight="1" x14ac:dyDescent="0.3">
      <c r="A1" s="438" t="s">
        <v>127</v>
      </c>
      <c r="B1" s="426"/>
      <c r="C1" s="426"/>
      <c r="D1" s="426"/>
      <c r="E1" s="426"/>
      <c r="F1" s="426"/>
      <c r="G1" s="15" t="s">
        <v>62</v>
      </c>
      <c r="I1" s="42"/>
    </row>
    <row r="2" spans="1:25" ht="13.8" x14ac:dyDescent="0.25">
      <c r="A2" s="31"/>
      <c r="B2" s="39"/>
      <c r="C2" s="85"/>
      <c r="G2" s="41"/>
      <c r="I2" s="42"/>
    </row>
    <row r="3" spans="1:25" x14ac:dyDescent="0.25">
      <c r="A3" s="44" t="s">
        <v>11</v>
      </c>
      <c r="C3" s="86"/>
      <c r="D3" s="437">
        <v>2025</v>
      </c>
      <c r="E3" s="428"/>
      <c r="G3" s="43"/>
    </row>
    <row r="4" spans="1:25" x14ac:dyDescent="0.25">
      <c r="A4" s="5"/>
      <c r="C4" s="87"/>
    </row>
    <row r="5" spans="1:25" ht="39.6" x14ac:dyDescent="0.25">
      <c r="A5" s="45" t="s">
        <v>45</v>
      </c>
      <c r="B5" s="46" t="s">
        <v>46</v>
      </c>
      <c r="C5" s="47" t="s">
        <v>63</v>
      </c>
      <c r="D5" s="47" t="s">
        <v>64</v>
      </c>
      <c r="E5" s="47" t="s">
        <v>65</v>
      </c>
      <c r="F5" s="47" t="s">
        <v>66</v>
      </c>
      <c r="G5" s="47" t="s">
        <v>67</v>
      </c>
    </row>
    <row r="6" spans="1:25" s="49" customFormat="1" ht="19.5" customHeight="1" x14ac:dyDescent="0.25">
      <c r="A6" s="190"/>
      <c r="B6" s="191"/>
      <c r="C6" s="192"/>
      <c r="D6" s="192"/>
      <c r="E6" s="191"/>
      <c r="F6" s="191"/>
      <c r="G6" s="191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49" customFormat="1" ht="19.5" customHeight="1" x14ac:dyDescent="0.25">
      <c r="A7" s="193"/>
      <c r="B7" s="194"/>
      <c r="C7" s="195"/>
      <c r="D7" s="195"/>
      <c r="E7" s="194"/>
      <c r="F7" s="194"/>
      <c r="G7" s="194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s="49" customFormat="1" ht="19.5" customHeight="1" x14ac:dyDescent="0.25">
      <c r="A8" s="190"/>
      <c r="B8" s="191"/>
      <c r="C8" s="192"/>
      <c r="D8" s="192"/>
      <c r="E8" s="191"/>
      <c r="F8" s="191"/>
      <c r="G8" s="191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s="49" customFormat="1" ht="19.5" customHeight="1" x14ac:dyDescent="0.25">
      <c r="A9" s="193"/>
      <c r="B9" s="196"/>
      <c r="C9" s="197"/>
      <c r="D9" s="197"/>
      <c r="E9" s="196"/>
      <c r="F9" s="196"/>
      <c r="G9" s="196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s="49" customFormat="1" ht="19.5" customHeight="1" x14ac:dyDescent="0.25">
      <c r="A10" s="190"/>
      <c r="B10" s="198"/>
      <c r="C10" s="189"/>
      <c r="D10" s="189"/>
      <c r="E10" s="283"/>
      <c r="F10" s="283"/>
      <c r="G10" s="28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s="49" customFormat="1" ht="19.5" customHeight="1" x14ac:dyDescent="0.25">
      <c r="A11" s="193"/>
      <c r="B11" s="196"/>
      <c r="C11" s="197"/>
      <c r="D11" s="197"/>
      <c r="E11" s="196"/>
      <c r="F11" s="196"/>
      <c r="G11" s="196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s="49" customFormat="1" ht="19.5" customHeight="1" x14ac:dyDescent="0.25">
      <c r="A12" s="190"/>
      <c r="B12" s="198"/>
      <c r="C12" s="189"/>
      <c r="D12" s="189"/>
      <c r="E12" s="283"/>
      <c r="F12" s="283"/>
      <c r="G12" s="283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s="49" customFormat="1" ht="19.5" customHeight="1" x14ac:dyDescent="0.25">
      <c r="A13" s="193"/>
      <c r="B13" s="196"/>
      <c r="C13" s="197"/>
      <c r="D13" s="197"/>
      <c r="E13" s="196"/>
      <c r="F13" s="196"/>
      <c r="G13" s="196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s="49" customFormat="1" ht="19.5" customHeight="1" x14ac:dyDescent="0.25">
      <c r="A14" s="190"/>
      <c r="B14" s="198"/>
      <c r="C14" s="189"/>
      <c r="D14" s="189"/>
      <c r="E14" s="283"/>
      <c r="F14" s="283"/>
      <c r="G14" s="283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s="49" customFormat="1" ht="19.5" customHeight="1" x14ac:dyDescent="0.25">
      <c r="A15" s="193"/>
      <c r="B15" s="196"/>
      <c r="C15" s="197"/>
      <c r="D15" s="197"/>
      <c r="E15" s="196"/>
      <c r="F15" s="196"/>
      <c r="G15" s="196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s="49" customFormat="1" ht="19.5" customHeight="1" x14ac:dyDescent="0.25">
      <c r="A16" s="190"/>
      <c r="B16" s="198"/>
      <c r="C16" s="189"/>
      <c r="D16" s="189"/>
      <c r="E16" s="283"/>
      <c r="F16" s="283"/>
      <c r="G16" s="283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s="49" customFormat="1" ht="19.5" customHeight="1" x14ac:dyDescent="0.25">
      <c r="A17" s="193"/>
      <c r="B17" s="196"/>
      <c r="C17" s="197"/>
      <c r="D17" s="197"/>
      <c r="E17" s="196"/>
      <c r="F17" s="196"/>
      <c r="G17" s="196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s="49" customFormat="1" ht="19.5" customHeight="1" x14ac:dyDescent="0.25">
      <c r="A18" s="190"/>
      <c r="B18" s="198"/>
      <c r="C18" s="189"/>
      <c r="D18" s="189"/>
      <c r="E18" s="283"/>
      <c r="F18" s="283"/>
      <c r="G18" s="283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s="49" customFormat="1" ht="19.5" customHeight="1" x14ac:dyDescent="0.25">
      <c r="A19" s="193"/>
      <c r="B19" s="196"/>
      <c r="C19" s="197"/>
      <c r="D19" s="197"/>
      <c r="E19" s="196"/>
      <c r="F19" s="196"/>
      <c r="G19" s="19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s="49" customFormat="1" ht="19.5" customHeight="1" x14ac:dyDescent="0.25">
      <c r="A20" s="190"/>
      <c r="B20" s="198"/>
      <c r="C20" s="189"/>
      <c r="D20" s="189"/>
      <c r="E20" s="283"/>
      <c r="F20" s="283"/>
      <c r="G20" s="283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s="49" customFormat="1" ht="19.5" customHeight="1" x14ac:dyDescent="0.25">
      <c r="A21" s="193"/>
      <c r="B21" s="196"/>
      <c r="C21" s="197"/>
      <c r="D21" s="197"/>
      <c r="E21" s="196"/>
      <c r="F21" s="196"/>
      <c r="G21" s="196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s="49" customFormat="1" ht="19.5" customHeight="1" x14ac:dyDescent="0.25">
      <c r="A22" s="190"/>
      <c r="B22" s="198"/>
      <c r="C22" s="189"/>
      <c r="D22" s="189"/>
      <c r="E22" s="283"/>
      <c r="F22" s="283"/>
      <c r="G22" s="283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s="49" customFormat="1" ht="19.5" customHeight="1" x14ac:dyDescent="0.25">
      <c r="A23" s="193"/>
      <c r="B23" s="196"/>
      <c r="C23" s="197"/>
      <c r="D23" s="197"/>
      <c r="E23" s="196"/>
      <c r="F23" s="196"/>
      <c r="G23" s="196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s="49" customFormat="1" ht="19.5" customHeight="1" x14ac:dyDescent="0.25">
      <c r="A24" s="190"/>
      <c r="B24" s="198"/>
      <c r="C24" s="189"/>
      <c r="D24" s="189"/>
      <c r="E24" s="283"/>
      <c r="F24" s="283"/>
      <c r="G24" s="283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s="49" customFormat="1" ht="19.5" customHeight="1" x14ac:dyDescent="0.25">
      <c r="A25" s="193"/>
      <c r="B25" s="196"/>
      <c r="C25" s="197"/>
      <c r="D25" s="197"/>
      <c r="E25" s="196"/>
      <c r="F25" s="196"/>
      <c r="G25" s="196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s="49" customFormat="1" ht="19.5" customHeight="1" x14ac:dyDescent="0.25">
      <c r="A26" s="190"/>
      <c r="B26" s="198"/>
      <c r="C26" s="189"/>
      <c r="D26" s="189"/>
      <c r="E26" s="283"/>
      <c r="F26" s="283"/>
      <c r="G26" s="283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s="49" customFormat="1" ht="19.5" customHeight="1" x14ac:dyDescent="0.25">
      <c r="A27" s="193"/>
      <c r="B27" s="196"/>
      <c r="C27" s="197"/>
      <c r="D27" s="197"/>
      <c r="E27" s="196"/>
      <c r="F27" s="196"/>
      <c r="G27" s="196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s="49" customFormat="1" ht="19.5" customHeight="1" x14ac:dyDescent="0.25">
      <c r="A28" s="190"/>
      <c r="B28" s="198"/>
      <c r="C28" s="189"/>
      <c r="D28" s="189"/>
      <c r="E28" s="283"/>
      <c r="F28" s="283"/>
      <c r="G28" s="283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s="49" customFormat="1" ht="19.5" customHeight="1" x14ac:dyDescent="0.25">
      <c r="A29" s="193"/>
      <c r="B29" s="196"/>
      <c r="C29" s="197"/>
      <c r="D29" s="197"/>
      <c r="E29" s="196"/>
      <c r="F29" s="196"/>
      <c r="G29" s="196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s="49" customFormat="1" ht="19.5" customHeight="1" x14ac:dyDescent="0.25">
      <c r="A30" s="190"/>
      <c r="B30" s="198"/>
      <c r="C30" s="189"/>
      <c r="D30" s="189"/>
      <c r="E30" s="283"/>
      <c r="F30" s="283"/>
      <c r="G30" s="283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s="49" customFormat="1" ht="19.5" customHeight="1" x14ac:dyDescent="0.25">
      <c r="A31" s="193"/>
      <c r="B31" s="196"/>
      <c r="C31" s="197"/>
      <c r="D31" s="197"/>
      <c r="E31" s="196"/>
      <c r="F31" s="196"/>
      <c r="G31" s="196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s="49" customFormat="1" ht="19.5" customHeight="1" x14ac:dyDescent="0.25">
      <c r="A32" s="190"/>
      <c r="B32" s="198"/>
      <c r="C32" s="189"/>
      <c r="D32" s="189"/>
      <c r="E32" s="283"/>
      <c r="F32" s="283"/>
      <c r="G32" s="283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s="49" customFormat="1" ht="19.5" customHeight="1" x14ac:dyDescent="0.25">
      <c r="A33" s="193"/>
      <c r="B33" s="196"/>
      <c r="C33" s="197"/>
      <c r="D33" s="197"/>
      <c r="E33" s="196"/>
      <c r="F33" s="196"/>
      <c r="G33" s="196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s="49" customFormat="1" ht="19.5" customHeight="1" x14ac:dyDescent="0.25">
      <c r="A34" s="190"/>
      <c r="B34" s="198"/>
      <c r="C34" s="189"/>
      <c r="D34" s="189"/>
      <c r="E34" s="283"/>
      <c r="F34" s="283"/>
      <c r="G34" s="283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s="49" customFormat="1" ht="19.5" customHeight="1" x14ac:dyDescent="0.25">
      <c r="A35" s="193"/>
      <c r="B35" s="196"/>
      <c r="C35" s="197"/>
      <c r="D35" s="197"/>
      <c r="E35" s="196"/>
      <c r="F35" s="196"/>
      <c r="G35" s="196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s="49" customFormat="1" ht="19.5" customHeight="1" x14ac:dyDescent="0.25">
      <c r="A36" s="190"/>
      <c r="B36" s="198"/>
      <c r="C36" s="189"/>
      <c r="D36" s="189"/>
      <c r="E36" s="283"/>
      <c r="F36" s="283"/>
      <c r="G36" s="283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s="49" customFormat="1" ht="19.5" customHeight="1" x14ac:dyDescent="0.25">
      <c r="A37" s="193"/>
      <c r="B37" s="196"/>
      <c r="C37" s="197"/>
      <c r="D37" s="197"/>
      <c r="E37" s="196"/>
      <c r="F37" s="196"/>
      <c r="G37" s="196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s="49" customFormat="1" ht="19.5" customHeight="1" x14ac:dyDescent="0.25">
      <c r="A38" s="190"/>
      <c r="B38" s="198"/>
      <c r="C38" s="189"/>
      <c r="D38" s="189"/>
      <c r="E38" s="283"/>
      <c r="F38" s="283"/>
      <c r="G38" s="283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s="49" customFormat="1" ht="19.5" customHeight="1" x14ac:dyDescent="0.25">
      <c r="A39" s="193"/>
      <c r="B39" s="196"/>
      <c r="C39" s="197"/>
      <c r="D39" s="197"/>
      <c r="E39" s="196"/>
      <c r="F39" s="196"/>
      <c r="G39" s="196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s="49" customFormat="1" ht="19.5" customHeight="1" x14ac:dyDescent="0.25">
      <c r="A40" s="190"/>
      <c r="B40" s="198"/>
      <c r="C40" s="189"/>
      <c r="D40" s="189"/>
      <c r="E40" s="283"/>
      <c r="F40" s="283"/>
      <c r="G40" s="283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s="49" customFormat="1" ht="19.5" customHeight="1" x14ac:dyDescent="0.25">
      <c r="A41" s="193"/>
      <c r="B41" s="196"/>
      <c r="C41" s="197"/>
      <c r="D41" s="197"/>
      <c r="E41" s="196"/>
      <c r="F41" s="196"/>
      <c r="G41" s="196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s="49" customFormat="1" ht="19.5" customHeight="1" x14ac:dyDescent="0.25">
      <c r="A42" s="190"/>
      <c r="B42" s="198"/>
      <c r="C42" s="189"/>
      <c r="D42" s="189"/>
      <c r="E42" s="283"/>
      <c r="F42" s="283"/>
      <c r="G42" s="283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s="49" customFormat="1" ht="19.5" customHeight="1" x14ac:dyDescent="0.25">
      <c r="A43" s="193"/>
      <c r="B43" s="188"/>
      <c r="C43" s="187"/>
      <c r="D43" s="187"/>
      <c r="E43" s="188"/>
      <c r="F43" s="188"/>
      <c r="G43" s="18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s="6" customFormat="1" x14ac:dyDescent="0.25">
      <c r="A44" s="50" t="s">
        <v>1</v>
      </c>
      <c r="B44" s="51"/>
      <c r="C44" s="50">
        <f>SUM(C6:C43)</f>
        <v>0</v>
      </c>
      <c r="D44" s="50">
        <f>SUM(D6:D43)</f>
        <v>0</v>
      </c>
      <c r="E44" s="51">
        <f>SUM(E6:E43)</f>
        <v>0</v>
      </c>
      <c r="F44" s="51">
        <f t="shared" ref="F44:G44" si="0">SUM(F6:F43)</f>
        <v>0</v>
      </c>
      <c r="G44" s="51">
        <f t="shared" si="0"/>
        <v>0</v>
      </c>
    </row>
  </sheetData>
  <customSheetViews>
    <customSheetView guid="{3FC92738-033B-4B68-8121-D7E87081064C}">
      <pane xSplit="2" ySplit="15" topLeftCell="C16" activePane="bottomRight" state="frozen"/>
      <selection pane="bottomRight" activeCell="C29" sqref="C29"/>
      <colBreaks count="1" manualBreakCount="1">
        <brk id="7" max="37" man="1"/>
      </colBreaks>
      <pageMargins left="0.78740157480314965" right="0.39370078740157483" top="0.78740157480314965" bottom="0.78740157480314965" header="0.51181102362204722" footer="0.31496062992125984"/>
      <pageSetup paperSize="9" scale="75" orientation="portrait" r:id="rId1"/>
      <headerFooter alignWithMargins="0">
        <oddHeader>&amp;RSeite &amp;P von &amp;N</oddHeader>
        <oddFooter>&amp;L&amp;A&amp;R&amp;D</oddFooter>
      </headerFooter>
    </customSheetView>
    <customSheetView guid="{E083F7BB-7916-4ABB-BDC7-6042584E3606}">
      <pane xSplit="2" ySplit="15" topLeftCell="C16" activePane="bottomRight" state="frozen"/>
      <selection pane="bottomRight" activeCell="C29" sqref="C29"/>
      <colBreaks count="1" manualBreakCount="1">
        <brk id="7" max="37" man="1"/>
      </colBreaks>
      <pageMargins left="0.78740157480314965" right="0.39370078740157483" top="0.78740157480314965" bottom="0.78740157480314965" header="0.51181102362204722" footer="0.31496062992125984"/>
      <pageSetup paperSize="9" scale="75" orientation="portrait" r:id="rId2"/>
      <headerFooter alignWithMargins="0">
        <oddHeader>&amp;RSeite &amp;P von &amp;N</oddHeader>
        <oddFooter>&amp;L&amp;A&amp;R&amp;D</oddFooter>
      </headerFooter>
    </customSheetView>
    <customSheetView guid="{ED1EFE49-5A07-488C-96A3-3B9FD4475C11}" showPageBreaks="1" printArea="1">
      <pane xSplit="2" ySplit="15" topLeftCell="C16" activePane="bottomRight" state="frozen"/>
      <selection pane="bottomRight" activeCell="D12" sqref="D12:E12"/>
      <colBreaks count="1" manualBreakCount="1">
        <brk id="7" max="37" man="1"/>
      </colBreaks>
      <pageMargins left="0.78740157480314965" right="0.39370078740157483" top="0.78740157480314965" bottom="0.78740157480314965" header="0.51181102362204722" footer="0.31496062992125984"/>
      <pageSetup paperSize="9" scale="75" orientation="portrait" r:id="rId3"/>
      <headerFooter alignWithMargins="0">
        <oddHeader>&amp;RSeite &amp;P von &amp;N</oddHeader>
        <oddFooter>&amp;L&amp;A&amp;R&amp;D</oddFooter>
      </headerFooter>
    </customSheetView>
  </customSheetViews>
  <mergeCells count="2">
    <mergeCell ref="D3:E3"/>
    <mergeCell ref="A1:F1"/>
  </mergeCells>
  <dataValidations count="1">
    <dataValidation type="whole" allowBlank="1" showInputMessage="1" showErrorMessage="1" prompt="Nur ganze Zahlen eingeben" sqref="C6:D43" xr:uid="{00000000-0002-0000-0400-000000000000}">
      <formula1>1</formula1>
      <formula2>1000000000</formula2>
    </dataValidation>
  </dataValidations>
  <pageMargins left="0.78740157480314965" right="0.39370078740157483" top="0.78740157480314965" bottom="0.78740157480314965" header="0.51181102362204722" footer="0.31496062992125984"/>
  <pageSetup paperSize="9" scale="75" orientation="portrait" r:id="rId4"/>
  <headerFooter alignWithMargins="0">
    <oddHeader>&amp;R&amp;P / &amp;N</oddHeader>
    <oddFooter>&amp;L&amp;A&amp;R&amp;D</oddFooter>
  </headerFooter>
  <colBreaks count="1" manualBreakCount="1">
    <brk id="7" max="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1"/>
  <sheetViews>
    <sheetView zoomScaleNormal="100" workbookViewId="0">
      <selection activeCell="F7" sqref="F7"/>
    </sheetView>
  </sheetViews>
  <sheetFormatPr baseColWidth="10" defaultColWidth="11.44140625" defaultRowHeight="13.2" x14ac:dyDescent="0.25"/>
  <cols>
    <col min="1" max="1" width="4.5546875" style="106" customWidth="1"/>
    <col min="2" max="2" width="39.44140625" style="106" customWidth="1"/>
    <col min="3" max="3" width="13.5546875" style="106" customWidth="1"/>
    <col min="4" max="4" width="16.6640625" style="106" customWidth="1"/>
    <col min="5" max="5" width="20.109375" style="106" customWidth="1"/>
    <col min="6" max="6" width="19.6640625" style="106" customWidth="1"/>
    <col min="7" max="9" width="18.5546875" style="106" customWidth="1"/>
    <col min="10" max="10" width="11.5546875" style="106" bestFit="1" customWidth="1"/>
    <col min="11" max="16384" width="11.44140625" style="106"/>
  </cols>
  <sheetData>
    <row r="1" spans="1:6" s="103" customFormat="1" ht="35.25" customHeight="1" x14ac:dyDescent="0.3">
      <c r="A1" s="449" t="s">
        <v>128</v>
      </c>
      <c r="B1" s="449"/>
      <c r="C1" s="449"/>
      <c r="D1" s="449"/>
      <c r="E1" s="449"/>
      <c r="F1" s="15" t="s">
        <v>68</v>
      </c>
    </row>
    <row r="2" spans="1:6" s="105" customFormat="1" ht="15" x14ac:dyDescent="0.25">
      <c r="D2" s="59"/>
      <c r="F2" s="71"/>
    </row>
    <row r="3" spans="1:6" ht="20.25" customHeight="1" x14ac:dyDescent="0.25">
      <c r="A3" s="10" t="s">
        <v>11</v>
      </c>
      <c r="C3" s="82"/>
      <c r="D3" s="82"/>
      <c r="E3" s="70"/>
      <c r="F3" s="91">
        <v>2025</v>
      </c>
    </row>
    <row r="4" spans="1:6" s="103" customFormat="1" x14ac:dyDescent="0.25"/>
    <row r="5" spans="1:6" ht="15.6" x14ac:dyDescent="0.25">
      <c r="A5" s="7" t="s">
        <v>43</v>
      </c>
    </row>
    <row r="6" spans="1:6" ht="15.6" x14ac:dyDescent="0.25">
      <c r="A6" s="7"/>
    </row>
    <row r="7" spans="1:6" ht="51" customHeight="1" x14ac:dyDescent="0.25">
      <c r="A7" s="439" t="s">
        <v>190</v>
      </c>
      <c r="B7" s="445"/>
      <c r="C7" s="445"/>
      <c r="D7" s="445"/>
      <c r="E7" s="446"/>
      <c r="F7" s="16"/>
    </row>
    <row r="8" spans="1:6" ht="25.5" customHeight="1" x14ac:dyDescent="0.25">
      <c r="A8" s="439" t="s">
        <v>133</v>
      </c>
      <c r="B8" s="445"/>
      <c r="C8" s="445"/>
      <c r="D8" s="445"/>
      <c r="E8" s="446"/>
      <c r="F8" s="20"/>
    </row>
    <row r="9" spans="1:6" ht="27.75" customHeight="1" x14ac:dyDescent="0.25">
      <c r="A9" s="439" t="s">
        <v>134</v>
      </c>
      <c r="B9" s="445"/>
      <c r="C9" s="445"/>
      <c r="D9" s="445"/>
      <c r="E9" s="446"/>
      <c r="F9" s="16"/>
    </row>
    <row r="10" spans="1:6" x14ac:dyDescent="0.25">
      <c r="A10" s="439" t="s">
        <v>1</v>
      </c>
      <c r="B10" s="445"/>
      <c r="C10" s="445"/>
      <c r="D10" s="445"/>
      <c r="E10" s="446"/>
      <c r="F10" s="17">
        <f>SUM(F7:F9)</f>
        <v>0</v>
      </c>
    </row>
    <row r="11" spans="1:6" ht="15.6" x14ac:dyDescent="0.25">
      <c r="A11" s="7"/>
    </row>
    <row r="12" spans="1:6" x14ac:dyDescent="0.25">
      <c r="A12" s="92" t="s">
        <v>140</v>
      </c>
    </row>
    <row r="13" spans="1:6" ht="27" customHeight="1" x14ac:dyDescent="0.25">
      <c r="A13" s="439" t="s">
        <v>69</v>
      </c>
      <c r="B13" s="445"/>
      <c r="C13" s="445"/>
      <c r="D13" s="445"/>
      <c r="E13" s="446"/>
      <c r="F13" s="266"/>
    </row>
    <row r="14" spans="1:6" ht="12.75" customHeight="1" x14ac:dyDescent="0.25">
      <c r="A14" s="439" t="s">
        <v>70</v>
      </c>
      <c r="B14" s="445"/>
      <c r="C14" s="445"/>
      <c r="D14" s="445"/>
      <c r="E14" s="446"/>
      <c r="F14" s="267"/>
    </row>
    <row r="15" spans="1:6" ht="12.75" customHeight="1" x14ac:dyDescent="0.25">
      <c r="A15" s="439" t="s">
        <v>71</v>
      </c>
      <c r="B15" s="443"/>
      <c r="C15" s="443"/>
      <c r="D15" s="443"/>
      <c r="E15" s="444"/>
      <c r="F15" s="264">
        <f>F13-F14</f>
        <v>0</v>
      </c>
    </row>
    <row r="16" spans="1:6" ht="12.75" customHeight="1" x14ac:dyDescent="0.25">
      <c r="A16" s="439" t="s">
        <v>72</v>
      </c>
      <c r="B16" s="454"/>
      <c r="C16" s="454"/>
      <c r="D16" s="454"/>
      <c r="E16" s="455"/>
      <c r="F16" s="264">
        <f>'2e Soins médicaux d''urgence'!C62</f>
        <v>0</v>
      </c>
    </row>
    <row r="17" spans="1:7" ht="12.75" customHeight="1" x14ac:dyDescent="0.25">
      <c r="A17" s="442" t="s">
        <v>73</v>
      </c>
      <c r="B17" s="454"/>
      <c r="C17" s="454"/>
      <c r="D17" s="454"/>
      <c r="E17" s="455"/>
      <c r="F17" s="264">
        <f>SUM(F15:F16)</f>
        <v>0</v>
      </c>
    </row>
    <row r="18" spans="1:7" ht="13.2" customHeight="1" x14ac:dyDescent="0.25">
      <c r="A18" s="439" t="s">
        <v>74</v>
      </c>
      <c r="B18" s="445"/>
      <c r="C18" s="445"/>
      <c r="D18" s="445"/>
      <c r="E18" s="446"/>
      <c r="F18" s="287">
        <v>2491.65</v>
      </c>
    </row>
    <row r="19" spans="1:7" s="102" customFormat="1" ht="12.75" customHeight="1" x14ac:dyDescent="0.25">
      <c r="A19" s="442" t="s">
        <v>75</v>
      </c>
      <c r="B19" s="443"/>
      <c r="C19" s="443"/>
      <c r="D19" s="443"/>
      <c r="E19" s="444"/>
      <c r="F19" s="108">
        <f>F17*F18</f>
        <v>0</v>
      </c>
      <c r="G19" s="145"/>
    </row>
    <row r="20" spans="1:7" s="103" customFormat="1" ht="30" customHeight="1" x14ac:dyDescent="0.25">
      <c r="A20" s="452" t="s">
        <v>76</v>
      </c>
      <c r="B20" s="453"/>
      <c r="C20" s="453"/>
      <c r="D20" s="453"/>
      <c r="E20" s="453"/>
      <c r="F20" s="138"/>
    </row>
    <row r="21" spans="1:7" s="103" customFormat="1" x14ac:dyDescent="0.25">
      <c r="A21" s="171"/>
      <c r="B21" s="172"/>
      <c r="C21" s="172"/>
      <c r="D21" s="172"/>
      <c r="E21" s="172"/>
      <c r="F21" s="138"/>
    </row>
    <row r="22" spans="1:7" s="103" customFormat="1" x14ac:dyDescent="0.25">
      <c r="A22" s="95" t="s">
        <v>153</v>
      </c>
      <c r="B22" s="172"/>
      <c r="C22" s="172"/>
      <c r="D22" s="172"/>
      <c r="E22" s="172"/>
      <c r="F22" s="138"/>
    </row>
    <row r="23" spans="1:7" s="103" customFormat="1" x14ac:dyDescent="0.25">
      <c r="A23" s="397" t="s">
        <v>146</v>
      </c>
      <c r="B23" s="172"/>
      <c r="C23" s="172"/>
      <c r="D23" s="172"/>
      <c r="E23" s="172"/>
      <c r="F23" s="138"/>
      <c r="G23" s="393"/>
    </row>
    <row r="24" spans="1:7" ht="13.2" customHeight="1" x14ac:dyDescent="0.25">
      <c r="A24" s="439" t="s">
        <v>147</v>
      </c>
      <c r="B24" s="440"/>
      <c r="C24" s="440"/>
      <c r="D24" s="440"/>
      <c r="E24" s="441"/>
      <c r="F24" s="266"/>
      <c r="G24" s="145"/>
    </row>
    <row r="25" spans="1:7" ht="13.2" customHeight="1" x14ac:dyDescent="0.25">
      <c r="A25" s="442" t="s">
        <v>73</v>
      </c>
      <c r="B25" s="443"/>
      <c r="C25" s="443"/>
      <c r="D25" s="443"/>
      <c r="E25" s="444"/>
      <c r="F25" s="264">
        <f>F24</f>
        <v>0</v>
      </c>
    </row>
    <row r="26" spans="1:7" ht="13.2" customHeight="1" x14ac:dyDescent="0.25">
      <c r="A26" s="439" t="s">
        <v>74</v>
      </c>
      <c r="B26" s="445"/>
      <c r="C26" s="445"/>
      <c r="D26" s="445"/>
      <c r="E26" s="446"/>
      <c r="F26" s="287">
        <f>F18</f>
        <v>2491.65</v>
      </c>
    </row>
    <row r="27" spans="1:7" s="102" customFormat="1" x14ac:dyDescent="0.25">
      <c r="A27" s="442" t="s">
        <v>75</v>
      </c>
      <c r="B27" s="443"/>
      <c r="C27" s="443"/>
      <c r="D27" s="443"/>
      <c r="E27" s="444"/>
      <c r="F27" s="108">
        <f>F25*F26</f>
        <v>0</v>
      </c>
      <c r="G27" s="145"/>
    </row>
    <row r="28" spans="1:7" s="103" customFormat="1" x14ac:dyDescent="0.25">
      <c r="A28" s="171"/>
      <c r="B28" s="172"/>
      <c r="C28" s="172"/>
      <c r="D28" s="172"/>
      <c r="E28" s="172"/>
      <c r="F28" s="138"/>
    </row>
    <row r="29" spans="1:7" x14ac:dyDescent="0.25">
      <c r="A29" s="92" t="s">
        <v>77</v>
      </c>
    </row>
    <row r="30" spans="1:7" ht="28.5" customHeight="1" x14ac:dyDescent="0.25">
      <c r="A30" s="439" t="s">
        <v>136</v>
      </c>
      <c r="B30" s="445"/>
      <c r="C30" s="445"/>
      <c r="D30" s="445"/>
      <c r="E30" s="446"/>
      <c r="F30" s="266"/>
    </row>
    <row r="31" spans="1:7" ht="28.5" customHeight="1" x14ac:dyDescent="0.25">
      <c r="A31" s="439" t="s">
        <v>148</v>
      </c>
      <c r="B31" s="450"/>
      <c r="C31" s="450"/>
      <c r="D31" s="450"/>
      <c r="E31" s="451"/>
      <c r="F31" s="267"/>
    </row>
    <row r="32" spans="1:7" ht="28.5" customHeight="1" x14ac:dyDescent="0.25">
      <c r="A32" s="439" t="s">
        <v>149</v>
      </c>
      <c r="B32" s="445"/>
      <c r="C32" s="445"/>
      <c r="D32" s="445"/>
      <c r="E32" s="446"/>
      <c r="F32" s="266"/>
    </row>
    <row r="33" spans="1:7" ht="13.2" customHeight="1" x14ac:dyDescent="0.25">
      <c r="A33" s="439" t="s">
        <v>73</v>
      </c>
      <c r="B33" s="447"/>
      <c r="C33" s="447"/>
      <c r="D33" s="447"/>
      <c r="E33" s="448"/>
      <c r="F33" s="268">
        <f>SUM(F30:F32)</f>
        <v>0</v>
      </c>
    </row>
    <row r="34" spans="1:7" ht="27.75" customHeight="1" x14ac:dyDescent="0.25">
      <c r="A34" s="439" t="s">
        <v>174</v>
      </c>
      <c r="B34" s="445"/>
      <c r="C34" s="445"/>
      <c r="D34" s="445"/>
      <c r="E34" s="446">
        <v>0.25</v>
      </c>
      <c r="F34" s="111">
        <f>(F15+F25)*25/100</f>
        <v>0</v>
      </c>
    </row>
    <row r="35" spans="1:7" ht="13.2" customHeight="1" x14ac:dyDescent="0.25">
      <c r="A35" s="442" t="s">
        <v>78</v>
      </c>
      <c r="B35" s="443"/>
      <c r="C35" s="443"/>
      <c r="D35" s="443"/>
      <c r="E35" s="444"/>
      <c r="F35" s="108">
        <f>IF(F33&gt;F34,F34,F33)</f>
        <v>0</v>
      </c>
    </row>
    <row r="36" spans="1:7" ht="13.2" customHeight="1" x14ac:dyDescent="0.25">
      <c r="A36" s="439" t="s">
        <v>74</v>
      </c>
      <c r="B36" s="445"/>
      <c r="C36" s="445"/>
      <c r="D36" s="445"/>
      <c r="E36" s="446"/>
      <c r="F36" s="287">
        <v>1245.8499999999999</v>
      </c>
    </row>
    <row r="37" spans="1:7" s="102" customFormat="1" ht="12.75" customHeight="1" x14ac:dyDescent="0.25">
      <c r="A37" s="442" t="s">
        <v>79</v>
      </c>
      <c r="B37" s="443"/>
      <c r="C37" s="443"/>
      <c r="D37" s="443"/>
      <c r="E37" s="444"/>
      <c r="F37" s="108">
        <f>F35*F36</f>
        <v>0</v>
      </c>
      <c r="G37" s="145"/>
    </row>
    <row r="38" spans="1:7" ht="39" customHeight="1" x14ac:dyDescent="0.25">
      <c r="A38" s="452" t="s">
        <v>152</v>
      </c>
      <c r="B38" s="453"/>
      <c r="C38" s="453"/>
      <c r="D38" s="453"/>
      <c r="E38" s="453"/>
      <c r="F38" s="101"/>
    </row>
    <row r="39" spans="1:7" x14ac:dyDescent="0.25">
      <c r="A39" s="93"/>
      <c r="B39" s="184"/>
      <c r="C39" s="184"/>
      <c r="D39" s="184"/>
      <c r="E39" s="184"/>
      <c r="F39" s="101"/>
    </row>
    <row r="40" spans="1:7" x14ac:dyDescent="0.25">
      <c r="A40" s="92" t="s">
        <v>80</v>
      </c>
    </row>
    <row r="41" spans="1:7" ht="26.25" customHeight="1" x14ac:dyDescent="0.25">
      <c r="A41" s="439" t="s">
        <v>81</v>
      </c>
      <c r="B41" s="445"/>
      <c r="C41" s="445"/>
      <c r="D41" s="445"/>
      <c r="E41" s="446"/>
      <c r="F41" s="266"/>
    </row>
    <row r="42" spans="1:7" ht="13.2" customHeight="1" x14ac:dyDescent="0.25">
      <c r="A42" s="439" t="s">
        <v>82</v>
      </c>
      <c r="B42" s="445"/>
      <c r="C42" s="445"/>
      <c r="D42" s="445"/>
      <c r="E42" s="446"/>
      <c r="F42" s="267"/>
    </row>
    <row r="43" spans="1:7" ht="26.25" customHeight="1" x14ac:dyDescent="0.25">
      <c r="A43" s="439" t="s">
        <v>150</v>
      </c>
      <c r="B43" s="445"/>
      <c r="C43" s="445"/>
      <c r="D43" s="445"/>
      <c r="E43" s="446"/>
      <c r="F43" s="266"/>
    </row>
    <row r="44" spans="1:7" ht="13.2" customHeight="1" x14ac:dyDescent="0.25">
      <c r="A44" s="439" t="s">
        <v>83</v>
      </c>
      <c r="B44" s="445"/>
      <c r="C44" s="445"/>
      <c r="D44" s="445"/>
      <c r="E44" s="446"/>
      <c r="F44" s="267"/>
    </row>
    <row r="45" spans="1:7" ht="26.25" customHeight="1" x14ac:dyDescent="0.25">
      <c r="A45" s="439" t="s">
        <v>84</v>
      </c>
      <c r="B45" s="445"/>
      <c r="C45" s="445"/>
      <c r="D45" s="445"/>
      <c r="E45" s="446"/>
      <c r="F45" s="266"/>
    </row>
    <row r="46" spans="1:7" ht="13.2" customHeight="1" x14ac:dyDescent="0.25">
      <c r="A46" s="442" t="s">
        <v>73</v>
      </c>
      <c r="B46" s="443"/>
      <c r="C46" s="443"/>
      <c r="D46" s="443"/>
      <c r="E46" s="444"/>
      <c r="F46" s="264">
        <f>SUM(F41:F45)</f>
        <v>0</v>
      </c>
    </row>
    <row r="47" spans="1:7" ht="13.2" customHeight="1" x14ac:dyDescent="0.25">
      <c r="A47" s="439" t="s">
        <v>74</v>
      </c>
      <c r="B47" s="445"/>
      <c r="C47" s="445"/>
      <c r="D47" s="445"/>
      <c r="E47" s="446"/>
      <c r="F47" s="287">
        <v>403.75</v>
      </c>
    </row>
    <row r="48" spans="1:7" s="102" customFormat="1" ht="12.75" customHeight="1" x14ac:dyDescent="0.25">
      <c r="A48" s="442" t="s">
        <v>75</v>
      </c>
      <c r="B48" s="443"/>
      <c r="C48" s="443"/>
      <c r="D48" s="443"/>
      <c r="E48" s="444"/>
      <c r="F48" s="108">
        <f>F46*F47</f>
        <v>0</v>
      </c>
      <c r="G48" s="145"/>
    </row>
    <row r="49" spans="1:7" x14ac:dyDescent="0.25">
      <c r="A49" s="93"/>
      <c r="B49" s="94"/>
      <c r="C49" s="94"/>
      <c r="D49" s="94"/>
      <c r="E49" s="94"/>
      <c r="F49" s="101"/>
    </row>
    <row r="50" spans="1:7" x14ac:dyDescent="0.25">
      <c r="A50" s="92" t="s">
        <v>85</v>
      </c>
    </row>
    <row r="51" spans="1:7" ht="24.75" customHeight="1" x14ac:dyDescent="0.25">
      <c r="A51" s="439" t="s">
        <v>86</v>
      </c>
      <c r="B51" s="440"/>
      <c r="C51" s="440"/>
      <c r="D51" s="440"/>
      <c r="E51" s="441"/>
      <c r="F51" s="266"/>
    </row>
    <row r="52" spans="1:7" ht="13.2" customHeight="1" x14ac:dyDescent="0.25">
      <c r="A52" s="442" t="s">
        <v>73</v>
      </c>
      <c r="B52" s="443"/>
      <c r="C52" s="443"/>
      <c r="D52" s="443"/>
      <c r="E52" s="444"/>
      <c r="F52" s="264">
        <f>F51</f>
        <v>0</v>
      </c>
    </row>
    <row r="53" spans="1:7" ht="13.2" customHeight="1" x14ac:dyDescent="0.25">
      <c r="A53" s="439" t="s">
        <v>74</v>
      </c>
      <c r="B53" s="445"/>
      <c r="C53" s="445"/>
      <c r="D53" s="445"/>
      <c r="E53" s="446"/>
      <c r="F53" s="287">
        <v>524.75</v>
      </c>
    </row>
    <row r="54" spans="1:7" s="102" customFormat="1" ht="12.75" customHeight="1" x14ac:dyDescent="0.25">
      <c r="A54" s="442" t="s">
        <v>75</v>
      </c>
      <c r="B54" s="443"/>
      <c r="C54" s="443"/>
      <c r="D54" s="443"/>
      <c r="E54" s="444"/>
      <c r="F54" s="108">
        <f>F52*F53</f>
        <v>0</v>
      </c>
      <c r="G54" s="145"/>
    </row>
    <row r="55" spans="1:7" x14ac:dyDescent="0.25">
      <c r="A55" s="93"/>
      <c r="B55" s="94"/>
      <c r="C55" s="94"/>
      <c r="D55" s="94"/>
      <c r="E55" s="94"/>
      <c r="F55" s="101"/>
    </row>
    <row r="56" spans="1:7" x14ac:dyDescent="0.25">
      <c r="A56" s="96" t="s">
        <v>87</v>
      </c>
      <c r="B56" s="94"/>
      <c r="C56" s="94"/>
      <c r="D56" s="94"/>
      <c r="E56" s="94"/>
      <c r="F56" s="101"/>
    </row>
    <row r="57" spans="1:7" s="103" customFormat="1" ht="12.75" customHeight="1" x14ac:dyDescent="0.25">
      <c r="A57" s="439" t="s">
        <v>141</v>
      </c>
      <c r="B57" s="445"/>
      <c r="C57" s="445"/>
      <c r="D57" s="445"/>
      <c r="E57" s="446"/>
      <c r="F57" s="109">
        <f>F19</f>
        <v>0</v>
      </c>
    </row>
    <row r="58" spans="1:7" s="103" customFormat="1" ht="12.75" customHeight="1" x14ac:dyDescent="0.25">
      <c r="A58" s="471" t="s">
        <v>151</v>
      </c>
      <c r="B58" s="445"/>
      <c r="C58" s="445"/>
      <c r="D58" s="445"/>
      <c r="E58" s="446"/>
      <c r="F58" s="109">
        <f>F27</f>
        <v>0</v>
      </c>
    </row>
    <row r="59" spans="1:7" s="103" customFormat="1" ht="12.75" customHeight="1" x14ac:dyDescent="0.25">
      <c r="A59" s="471" t="s">
        <v>142</v>
      </c>
      <c r="B59" s="445"/>
      <c r="C59" s="445"/>
      <c r="D59" s="445"/>
      <c r="E59" s="446"/>
      <c r="F59" s="109">
        <f>F37</f>
        <v>0</v>
      </c>
    </row>
    <row r="60" spans="1:7" s="103" customFormat="1" ht="12.75" customHeight="1" x14ac:dyDescent="0.25">
      <c r="A60" s="471" t="s">
        <v>88</v>
      </c>
      <c r="B60" s="445"/>
      <c r="C60" s="445"/>
      <c r="D60" s="445"/>
      <c r="E60" s="446"/>
      <c r="F60" s="109">
        <f>F48</f>
        <v>0</v>
      </c>
    </row>
    <row r="61" spans="1:7" s="103" customFormat="1" ht="12.75" customHeight="1" x14ac:dyDescent="0.25">
      <c r="A61" s="471" t="s">
        <v>89</v>
      </c>
      <c r="B61" s="445"/>
      <c r="C61" s="445"/>
      <c r="D61" s="445"/>
      <c r="E61" s="446"/>
      <c r="F61" s="109">
        <f>F54</f>
        <v>0</v>
      </c>
    </row>
    <row r="62" spans="1:7" s="102" customFormat="1" ht="12.75" customHeight="1" x14ac:dyDescent="0.25">
      <c r="A62" s="472" t="s">
        <v>90</v>
      </c>
      <c r="B62" s="443"/>
      <c r="C62" s="443"/>
      <c r="D62" s="443"/>
      <c r="E62" s="444"/>
      <c r="F62" s="108">
        <f>SUM(F57:F61)</f>
        <v>0</v>
      </c>
    </row>
    <row r="63" spans="1:7" s="102" customFormat="1" ht="12.75" customHeight="1" x14ac:dyDescent="0.25">
      <c r="A63" s="472" t="s">
        <v>91</v>
      </c>
      <c r="B63" s="443"/>
      <c r="C63" s="443"/>
      <c r="D63" s="443"/>
      <c r="E63" s="444"/>
      <c r="F63" s="109">
        <f>F9</f>
        <v>0</v>
      </c>
      <c r="G63" s="145"/>
    </row>
    <row r="64" spans="1:7" s="104" customFormat="1" ht="15.75" customHeight="1" x14ac:dyDescent="0.3">
      <c r="A64" s="473" t="s">
        <v>193</v>
      </c>
      <c r="B64" s="474"/>
      <c r="C64" s="474"/>
      <c r="D64" s="474"/>
      <c r="E64" s="475"/>
      <c r="F64" s="288">
        <f>SUM(F62:F63)</f>
        <v>0</v>
      </c>
    </row>
    <row r="65" spans="1:12" x14ac:dyDescent="0.25">
      <c r="A65" s="93"/>
      <c r="B65" s="94"/>
      <c r="C65" s="94"/>
      <c r="D65" s="94"/>
      <c r="E65" s="94"/>
      <c r="F65" s="101"/>
    </row>
    <row r="66" spans="1:12" ht="15.6" x14ac:dyDescent="0.3">
      <c r="A66" s="97" t="s">
        <v>194</v>
      </c>
      <c r="B66" s="98"/>
      <c r="C66" s="98"/>
      <c r="D66" s="98"/>
      <c r="E66" s="98"/>
      <c r="F66" s="110"/>
    </row>
    <row r="67" spans="1:12" x14ac:dyDescent="0.25">
      <c r="A67" s="99" t="s">
        <v>195</v>
      </c>
      <c r="B67" s="98"/>
      <c r="C67" s="98"/>
      <c r="D67" s="98"/>
      <c r="E67" s="98"/>
      <c r="F67" s="110"/>
    </row>
    <row r="68" spans="1:12" x14ac:dyDescent="0.25">
      <c r="A68" s="99" t="s">
        <v>196</v>
      </c>
      <c r="B68" s="98"/>
      <c r="C68" s="98"/>
      <c r="D68" s="98"/>
      <c r="E68" s="98"/>
      <c r="F68" s="110"/>
    </row>
    <row r="69" spans="1:12" x14ac:dyDescent="0.25">
      <c r="A69" s="99" t="s">
        <v>197</v>
      </c>
      <c r="B69" s="98"/>
      <c r="C69" s="98"/>
      <c r="D69" s="98"/>
      <c r="E69" s="98"/>
      <c r="F69" s="110"/>
    </row>
    <row r="70" spans="1:12" x14ac:dyDescent="0.25">
      <c r="A70" s="99" t="s">
        <v>92</v>
      </c>
      <c r="B70" s="98"/>
      <c r="C70" s="98"/>
      <c r="D70" s="98"/>
      <c r="E70" s="98"/>
      <c r="F70" s="110"/>
    </row>
    <row r="71" spans="1:12" s="107" customFormat="1" x14ac:dyDescent="0.25">
      <c r="A71" s="138"/>
      <c r="B71" s="320"/>
      <c r="C71" s="320"/>
      <c r="D71" s="320"/>
      <c r="E71" s="320"/>
      <c r="F71" s="101"/>
    </row>
    <row r="72" spans="1:12" ht="30" customHeight="1" x14ac:dyDescent="0.25">
      <c r="A72" s="95" t="s">
        <v>198</v>
      </c>
      <c r="B72" s="94"/>
      <c r="C72" s="94"/>
      <c r="D72" s="94"/>
      <c r="E72" s="94"/>
      <c r="F72" s="101"/>
    </row>
    <row r="73" spans="1:12" s="103" customFormat="1" ht="12.75" customHeight="1" x14ac:dyDescent="0.25">
      <c r="A73" s="462" t="s">
        <v>199</v>
      </c>
      <c r="B73" s="460"/>
      <c r="C73" s="460"/>
      <c r="D73" s="460"/>
      <c r="E73" s="460"/>
      <c r="F73" s="83"/>
      <c r="H73" s="466"/>
      <c r="I73" s="467"/>
      <c r="J73" s="467"/>
      <c r="K73" s="467"/>
      <c r="L73" s="467"/>
    </row>
    <row r="74" spans="1:12" s="103" customFormat="1" ht="12.75" customHeight="1" x14ac:dyDescent="0.25">
      <c r="A74" s="468" t="s">
        <v>200</v>
      </c>
      <c r="B74" s="469"/>
      <c r="C74" s="469"/>
      <c r="D74" s="469"/>
      <c r="E74" s="470"/>
      <c r="F74" s="83"/>
      <c r="H74" s="400"/>
      <c r="I74" s="401"/>
      <c r="J74" s="401"/>
      <c r="K74" s="401"/>
      <c r="L74" s="401"/>
    </row>
    <row r="75" spans="1:12" s="103" customFormat="1" ht="13.2" customHeight="1" x14ac:dyDescent="0.25">
      <c r="A75" s="462" t="s">
        <v>201</v>
      </c>
      <c r="B75" s="460"/>
      <c r="C75" s="460"/>
      <c r="D75" s="460"/>
      <c r="E75" s="460"/>
      <c r="F75" s="83"/>
    </row>
    <row r="76" spans="1:12" s="103" customFormat="1" ht="13.2" customHeight="1" x14ac:dyDescent="0.25">
      <c r="A76" s="462" t="s">
        <v>202</v>
      </c>
      <c r="B76" s="460"/>
      <c r="C76" s="460"/>
      <c r="D76" s="460"/>
      <c r="E76" s="460"/>
      <c r="F76" s="83"/>
    </row>
    <row r="77" spans="1:12" s="103" customFormat="1" ht="13.2" customHeight="1" x14ac:dyDescent="0.25">
      <c r="A77" s="462" t="s">
        <v>203</v>
      </c>
      <c r="B77" s="460"/>
      <c r="C77" s="460"/>
      <c r="D77" s="460"/>
      <c r="E77" s="460"/>
      <c r="F77" s="83"/>
    </row>
    <row r="78" spans="1:12" s="103" customFormat="1" ht="13.2" customHeight="1" x14ac:dyDescent="0.25">
      <c r="A78" s="462" t="s">
        <v>204</v>
      </c>
      <c r="B78" s="460"/>
      <c r="C78" s="460"/>
      <c r="D78" s="460"/>
      <c r="E78" s="460"/>
      <c r="F78" s="83"/>
    </row>
    <row r="79" spans="1:12" s="103" customFormat="1" ht="30" customHeight="1" x14ac:dyDescent="0.25">
      <c r="A79" s="414" t="s">
        <v>205</v>
      </c>
      <c r="B79" s="415"/>
      <c r="C79" s="415"/>
      <c r="D79" s="140"/>
      <c r="E79" s="140"/>
      <c r="F79" s="138"/>
    </row>
    <row r="80" spans="1:12" s="103" customFormat="1" ht="12.6" customHeight="1" x14ac:dyDescent="0.25">
      <c r="A80" s="439" t="s">
        <v>206</v>
      </c>
      <c r="B80" s="450"/>
      <c r="C80" s="450"/>
      <c r="D80" s="450"/>
      <c r="E80" s="451"/>
      <c r="F80" s="90"/>
    </row>
    <row r="81" spans="1:7" s="103" customFormat="1" x14ac:dyDescent="0.25">
      <c r="A81" s="462" t="s">
        <v>207</v>
      </c>
      <c r="B81" s="463"/>
      <c r="C81" s="463"/>
      <c r="D81" s="463"/>
      <c r="E81" s="463"/>
      <c r="F81" s="90"/>
    </row>
    <row r="82" spans="1:7" s="407" customFormat="1" ht="25.5" customHeight="1" x14ac:dyDescent="0.25">
      <c r="A82" s="479" t="s">
        <v>208</v>
      </c>
      <c r="B82" s="480"/>
      <c r="C82" s="480"/>
      <c r="D82" s="480"/>
      <c r="E82" s="480"/>
      <c r="F82" s="405"/>
      <c r="G82" s="406"/>
    </row>
    <row r="83" spans="1:7" s="103" customFormat="1" x14ac:dyDescent="0.25">
      <c r="A83" s="462" t="s">
        <v>209</v>
      </c>
      <c r="B83" s="463"/>
      <c r="C83" s="463"/>
      <c r="D83" s="463"/>
      <c r="E83" s="463"/>
      <c r="F83" s="90"/>
    </row>
    <row r="84" spans="1:7" s="103" customFormat="1" x14ac:dyDescent="0.25">
      <c r="A84" s="462" t="s">
        <v>210</v>
      </c>
      <c r="B84" s="463"/>
      <c r="C84" s="463"/>
      <c r="D84" s="463"/>
      <c r="E84" s="463"/>
      <c r="F84" s="90"/>
    </row>
    <row r="85" spans="1:7" s="103" customFormat="1" x14ac:dyDescent="0.25">
      <c r="A85" s="462" t="s">
        <v>228</v>
      </c>
      <c r="B85" s="463"/>
      <c r="C85" s="463"/>
      <c r="D85" s="463"/>
      <c r="E85" s="463"/>
      <c r="F85" s="90"/>
    </row>
    <row r="86" spans="1:7" s="103" customFormat="1" x14ac:dyDescent="0.25">
      <c r="A86" s="462" t="s">
        <v>211</v>
      </c>
      <c r="B86" s="463"/>
      <c r="C86" s="463"/>
      <c r="D86" s="463"/>
      <c r="E86" s="463"/>
      <c r="F86" s="90"/>
    </row>
    <row r="87" spans="1:7" x14ac:dyDescent="0.25">
      <c r="A87" s="93" t="s">
        <v>212</v>
      </c>
      <c r="B87" s="305"/>
      <c r="C87" s="305"/>
      <c r="D87" s="305"/>
      <c r="E87" s="305"/>
      <c r="F87" s="101"/>
    </row>
    <row r="88" spans="1:7" x14ac:dyDescent="0.25">
      <c r="A88" s="93"/>
      <c r="B88" s="319"/>
      <c r="C88" s="319"/>
      <c r="D88" s="319"/>
      <c r="E88" s="319"/>
      <c r="F88" s="101"/>
    </row>
    <row r="89" spans="1:7" ht="19.95" customHeight="1" x14ac:dyDescent="0.25">
      <c r="A89" s="93"/>
      <c r="B89" s="94"/>
      <c r="C89" s="94"/>
      <c r="D89" s="94"/>
      <c r="E89" s="94"/>
      <c r="F89" s="101"/>
    </row>
    <row r="90" spans="1:7" s="136" customFormat="1" ht="18" customHeight="1" x14ac:dyDescent="0.25">
      <c r="A90" s="133" t="s">
        <v>194</v>
      </c>
      <c r="B90" s="134"/>
      <c r="C90" s="134"/>
      <c r="D90" s="134"/>
      <c r="E90" s="134"/>
      <c r="F90" s="135"/>
    </row>
    <row r="91" spans="1:7" s="103" customFormat="1" ht="12.75" customHeight="1" x14ac:dyDescent="0.25">
      <c r="A91" s="439" t="s">
        <v>213</v>
      </c>
      <c r="B91" s="445"/>
      <c r="C91" s="445"/>
      <c r="D91" s="445"/>
      <c r="E91" s="446"/>
      <c r="F91" s="109">
        <f>F64</f>
        <v>0</v>
      </c>
    </row>
    <row r="92" spans="1:7" s="103" customFormat="1" ht="20.399999999999999" x14ac:dyDescent="0.25">
      <c r="A92" s="143"/>
      <c r="B92" s="144"/>
      <c r="C92" s="144"/>
      <c r="D92" s="160" t="s">
        <v>93</v>
      </c>
      <c r="E92" s="161" t="s">
        <v>214</v>
      </c>
      <c r="F92" s="265"/>
    </row>
    <row r="93" spans="1:7" s="103" customFormat="1" ht="13.2" customHeight="1" x14ac:dyDescent="0.25">
      <c r="A93" s="459" t="s">
        <v>215</v>
      </c>
      <c r="B93" s="461"/>
      <c r="C93" s="461"/>
      <c r="D93" s="282">
        <f>F73</f>
        <v>0</v>
      </c>
      <c r="E93" s="289">
        <v>2450</v>
      </c>
      <c r="F93" s="109">
        <f>D93*E93</f>
        <v>0</v>
      </c>
    </row>
    <row r="94" spans="1:7" s="103" customFormat="1" ht="13.2" customHeight="1" x14ac:dyDescent="0.25">
      <c r="A94" s="476" t="s">
        <v>216</v>
      </c>
      <c r="B94" s="477"/>
      <c r="C94" s="478"/>
      <c r="D94" s="399">
        <f>F74</f>
        <v>0</v>
      </c>
      <c r="E94" s="289">
        <f>E93</f>
        <v>2450</v>
      </c>
      <c r="F94" s="109">
        <f>D94*E94</f>
        <v>0</v>
      </c>
    </row>
    <row r="95" spans="1:7" ht="13.2" customHeight="1" x14ac:dyDescent="0.25">
      <c r="A95" s="459" t="s">
        <v>217</v>
      </c>
      <c r="B95" s="461"/>
      <c r="C95" s="461"/>
      <c r="D95" s="282">
        <f>F75</f>
        <v>0</v>
      </c>
      <c r="E95" s="289">
        <v>1225</v>
      </c>
      <c r="F95" s="109">
        <f>ROUND(D95*E95,0)</f>
        <v>0</v>
      </c>
      <c r="G95" s="145"/>
    </row>
    <row r="96" spans="1:7" ht="24.75" customHeight="1" x14ac:dyDescent="0.25">
      <c r="A96" s="459" t="s">
        <v>218</v>
      </c>
      <c r="B96" s="461"/>
      <c r="C96" s="461"/>
      <c r="D96" s="282">
        <f>F76</f>
        <v>0</v>
      </c>
      <c r="E96" s="289">
        <v>397</v>
      </c>
      <c r="F96" s="109">
        <f t="shared" ref="F96:F97" si="0">D96*E96</f>
        <v>0</v>
      </c>
    </row>
    <row r="97" spans="1:7" ht="25.5" customHeight="1" x14ac:dyDescent="0.25">
      <c r="A97" s="459" t="s">
        <v>219</v>
      </c>
      <c r="B97" s="461"/>
      <c r="C97" s="461"/>
      <c r="D97" s="282">
        <f>F77</f>
        <v>0</v>
      </c>
      <c r="E97" s="289">
        <v>516</v>
      </c>
      <c r="F97" s="109">
        <f t="shared" si="0"/>
        <v>0</v>
      </c>
    </row>
    <row r="98" spans="1:7" ht="13.2" customHeight="1" x14ac:dyDescent="0.25">
      <c r="A98" s="459" t="s">
        <v>220</v>
      </c>
      <c r="B98" s="460"/>
      <c r="C98" s="460"/>
      <c r="D98" s="460"/>
      <c r="E98" s="460"/>
      <c r="F98" s="17">
        <f>F78</f>
        <v>0</v>
      </c>
    </row>
    <row r="99" spans="1:7" s="102" customFormat="1" ht="12.75" customHeight="1" x14ac:dyDescent="0.25">
      <c r="A99" s="442" t="s">
        <v>221</v>
      </c>
      <c r="B99" s="443"/>
      <c r="C99" s="443"/>
      <c r="D99" s="443"/>
      <c r="E99" s="444"/>
      <c r="F99" s="108">
        <f>SUM(F91:F98)</f>
        <v>0</v>
      </c>
    </row>
    <row r="100" spans="1:7" x14ac:dyDescent="0.25">
      <c r="A100" s="93"/>
      <c r="B100" s="94"/>
      <c r="C100" s="94"/>
      <c r="D100" s="94"/>
      <c r="E100" s="94"/>
      <c r="F100" s="101"/>
    </row>
    <row r="101" spans="1:7" s="102" customFormat="1" ht="12.6" customHeight="1" x14ac:dyDescent="0.25">
      <c r="A101" s="462" t="s">
        <v>222</v>
      </c>
      <c r="B101" s="463"/>
      <c r="C101" s="463"/>
      <c r="D101" s="463"/>
      <c r="E101" s="463"/>
      <c r="F101" s="109">
        <f>F80</f>
        <v>0</v>
      </c>
    </row>
    <row r="102" spans="1:7" s="102" customFormat="1" ht="21" customHeight="1" x14ac:dyDescent="0.25">
      <c r="A102" s="158"/>
      <c r="B102" s="159"/>
      <c r="C102" s="159"/>
      <c r="D102" s="160" t="s">
        <v>93</v>
      </c>
      <c r="E102" s="161" t="s">
        <v>179</v>
      </c>
      <c r="F102" s="109"/>
    </row>
    <row r="103" spans="1:7" s="102" customFormat="1" ht="12.6" customHeight="1" x14ac:dyDescent="0.25">
      <c r="A103" s="459" t="s">
        <v>180</v>
      </c>
      <c r="B103" s="461"/>
      <c r="C103" s="461"/>
      <c r="D103" s="282">
        <f>F81</f>
        <v>0</v>
      </c>
      <c r="E103" s="289">
        <v>2386</v>
      </c>
      <c r="F103" s="109">
        <f>D103*E103</f>
        <v>0</v>
      </c>
    </row>
    <row r="104" spans="1:7" s="1" customFormat="1" ht="13.35" customHeight="1" x14ac:dyDescent="0.25">
      <c r="A104" s="464" t="s">
        <v>223</v>
      </c>
      <c r="B104" s="465"/>
      <c r="C104" s="465"/>
      <c r="D104" s="408">
        <f>F82</f>
        <v>0</v>
      </c>
      <c r="E104" s="409">
        <f>E103</f>
        <v>2386</v>
      </c>
      <c r="F104" s="410">
        <f>D104*E104</f>
        <v>0</v>
      </c>
      <c r="G104" s="406"/>
    </row>
    <row r="105" spans="1:7" s="102" customFormat="1" ht="12.6" customHeight="1" x14ac:dyDescent="0.25">
      <c r="A105" s="459" t="s">
        <v>181</v>
      </c>
      <c r="B105" s="461"/>
      <c r="C105" s="461"/>
      <c r="D105" s="282">
        <f>F83</f>
        <v>0</v>
      </c>
      <c r="E105" s="289">
        <v>1193</v>
      </c>
      <c r="F105" s="109">
        <f>ROUND(D105*E105,0)</f>
        <v>0</v>
      </c>
      <c r="G105" s="145"/>
    </row>
    <row r="106" spans="1:7" s="102" customFormat="1" ht="24" customHeight="1" x14ac:dyDescent="0.25">
      <c r="A106" s="459" t="s">
        <v>182</v>
      </c>
      <c r="B106" s="461"/>
      <c r="C106" s="461"/>
      <c r="D106" s="282">
        <f>F84</f>
        <v>0</v>
      </c>
      <c r="E106" s="289">
        <v>387</v>
      </c>
      <c r="F106" s="109">
        <f t="shared" ref="F106:F107" si="1">D106*E106</f>
        <v>0</v>
      </c>
    </row>
    <row r="107" spans="1:7" s="102" customFormat="1" ht="24" customHeight="1" x14ac:dyDescent="0.25">
      <c r="A107" s="459" t="s">
        <v>183</v>
      </c>
      <c r="B107" s="461"/>
      <c r="C107" s="461"/>
      <c r="D107" s="282">
        <f>F85</f>
        <v>0</v>
      </c>
      <c r="E107" s="289">
        <v>502</v>
      </c>
      <c r="F107" s="109">
        <f t="shared" si="1"/>
        <v>0</v>
      </c>
    </row>
    <row r="108" spans="1:7" s="102" customFormat="1" ht="12.6" customHeight="1" x14ac:dyDescent="0.25">
      <c r="A108" s="459" t="s">
        <v>184</v>
      </c>
      <c r="B108" s="460"/>
      <c r="C108" s="460"/>
      <c r="D108" s="460"/>
      <c r="E108" s="460"/>
      <c r="F108" s="17">
        <f>F86</f>
        <v>0</v>
      </c>
    </row>
    <row r="109" spans="1:7" s="102" customFormat="1" ht="12.75" customHeight="1" x14ac:dyDescent="0.25">
      <c r="A109" s="442" t="s">
        <v>224</v>
      </c>
      <c r="B109" s="443"/>
      <c r="C109" s="443"/>
      <c r="D109" s="443"/>
      <c r="E109" s="444"/>
      <c r="F109" s="108">
        <f>SUM(F101:F108)</f>
        <v>0</v>
      </c>
    </row>
    <row r="110" spans="1:7" x14ac:dyDescent="0.25">
      <c r="A110" s="93"/>
      <c r="B110" s="94"/>
      <c r="C110" s="94"/>
      <c r="D110" s="94"/>
      <c r="E110" s="94"/>
      <c r="F110" s="101"/>
    </row>
    <row r="111" spans="1:7" s="102" customFormat="1" ht="48" customHeight="1" x14ac:dyDescent="0.3">
      <c r="A111" s="456" t="s">
        <v>225</v>
      </c>
      <c r="B111" s="457"/>
      <c r="C111" s="457"/>
      <c r="D111" s="457"/>
      <c r="E111" s="458"/>
      <c r="F111" s="290">
        <f>(F99+F109)/2</f>
        <v>0</v>
      </c>
      <c r="G111" s="145"/>
    </row>
  </sheetData>
  <mergeCells count="77">
    <mergeCell ref="A62:E62"/>
    <mergeCell ref="A63:E63"/>
    <mergeCell ref="A64:E64"/>
    <mergeCell ref="A91:E91"/>
    <mergeCell ref="A99:E99"/>
    <mergeCell ref="A84:E84"/>
    <mergeCell ref="A85:E85"/>
    <mergeCell ref="A86:E86"/>
    <mergeCell ref="A83:E83"/>
    <mergeCell ref="A81:E81"/>
    <mergeCell ref="A80:E80"/>
    <mergeCell ref="A94:C94"/>
    <mergeCell ref="A82:E82"/>
    <mergeCell ref="A59:E59"/>
    <mergeCell ref="A60:E60"/>
    <mergeCell ref="A61:E61"/>
    <mergeCell ref="A45:E45"/>
    <mergeCell ref="A46:E46"/>
    <mergeCell ref="A47:E47"/>
    <mergeCell ref="A51:E51"/>
    <mergeCell ref="A52:E52"/>
    <mergeCell ref="A48:E48"/>
    <mergeCell ref="A57:E57"/>
    <mergeCell ref="A53:E53"/>
    <mergeCell ref="A54:E54"/>
    <mergeCell ref="A58:E58"/>
    <mergeCell ref="H73:L73"/>
    <mergeCell ref="A76:E76"/>
    <mergeCell ref="A77:E77"/>
    <mergeCell ref="A78:E78"/>
    <mergeCell ref="A73:E73"/>
    <mergeCell ref="A75:E75"/>
    <mergeCell ref="A74:E74"/>
    <mergeCell ref="A109:E109"/>
    <mergeCell ref="A111:E111"/>
    <mergeCell ref="A98:E98"/>
    <mergeCell ref="A93:C93"/>
    <mergeCell ref="A95:C95"/>
    <mergeCell ref="A96:C96"/>
    <mergeCell ref="A97:C97"/>
    <mergeCell ref="A108:E108"/>
    <mergeCell ref="A103:C103"/>
    <mergeCell ref="A105:C105"/>
    <mergeCell ref="A106:C106"/>
    <mergeCell ref="A107:C107"/>
    <mergeCell ref="A101:E101"/>
    <mergeCell ref="A104:C104"/>
    <mergeCell ref="A13:E13"/>
    <mergeCell ref="A14:E14"/>
    <mergeCell ref="A15:E15"/>
    <mergeCell ref="A18:E18"/>
    <mergeCell ref="A17:E17"/>
    <mergeCell ref="A1:E1"/>
    <mergeCell ref="A31:E31"/>
    <mergeCell ref="A38:E38"/>
    <mergeCell ref="A8:E8"/>
    <mergeCell ref="A9:E9"/>
    <mergeCell ref="A10:E10"/>
    <mergeCell ref="A36:E36"/>
    <mergeCell ref="A30:E30"/>
    <mergeCell ref="A7:E7"/>
    <mergeCell ref="A16:E16"/>
    <mergeCell ref="A19:E19"/>
    <mergeCell ref="A37:E37"/>
    <mergeCell ref="A20:E20"/>
    <mergeCell ref="A32:E32"/>
    <mergeCell ref="A34:E34"/>
    <mergeCell ref="A35:E35"/>
    <mergeCell ref="A24:E24"/>
    <mergeCell ref="A25:E25"/>
    <mergeCell ref="A26:E26"/>
    <mergeCell ref="A27:E27"/>
    <mergeCell ref="A44:E44"/>
    <mergeCell ref="A43:E43"/>
    <mergeCell ref="A41:E41"/>
    <mergeCell ref="A42:E42"/>
    <mergeCell ref="A33:E33"/>
  </mergeCells>
  <dataValidations count="1">
    <dataValidation type="whole" allowBlank="1" showInputMessage="1" showErrorMessage="1" prompt="Nur ganze Zahlen eingeben" sqref="F13:F14 F41:F45 F51 F24 F30:F32" xr:uid="{00000000-0002-0000-0500-000000000000}">
      <formula1>1</formula1>
      <formula2>1000000000</formula2>
    </dataValidation>
  </dataValidations>
  <pageMargins left="0.78740157480314965" right="0.39370078740157483" top="0.51181102362204722" bottom="0.51181102362204722" header="0.11811023622047245" footer="0.11811023622047245"/>
  <pageSetup paperSize="9" scale="73" orientation="portrait" r:id="rId1"/>
  <headerFooter alignWithMargins="0">
    <oddHeader>&amp;LFormulaire de révision (décompte et contrôle) &amp;R &amp;P / &amp;N</oddHeader>
    <oddFooter>&amp;L&amp;A&amp;R&amp;D</oddFooter>
  </headerFooter>
  <rowBreaks count="1" manualBreakCount="1">
    <brk id="6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"/>
  <sheetViews>
    <sheetView showGridLines="0" zoomScaleNormal="100" zoomScaleSheetLayoutView="100" workbookViewId="0">
      <selection activeCell="D7" sqref="D7"/>
    </sheetView>
  </sheetViews>
  <sheetFormatPr baseColWidth="10" defaultColWidth="11.44140625" defaultRowHeight="13.2" x14ac:dyDescent="0.25"/>
  <cols>
    <col min="1" max="1" width="5.44140625" style="148" customWidth="1"/>
    <col min="2" max="2" width="55.6640625" style="148" customWidth="1"/>
    <col min="3" max="3" width="20.6640625" style="148" customWidth="1"/>
    <col min="4" max="4" width="20.6640625" style="149" customWidth="1"/>
    <col min="5" max="16384" width="11.44140625" style="148"/>
  </cols>
  <sheetData>
    <row r="1" spans="1:14" s="146" customFormat="1" ht="36.75" customHeight="1" x14ac:dyDescent="0.3">
      <c r="A1" s="488" t="s">
        <v>129</v>
      </c>
      <c r="B1" s="488"/>
      <c r="C1" s="488"/>
      <c r="D1" s="147" t="s">
        <v>95</v>
      </c>
    </row>
    <row r="2" spans="1:14" s="146" customFormat="1" ht="12.75" customHeight="1" x14ac:dyDescent="0.25">
      <c r="A2" s="150"/>
      <c r="D2" s="151"/>
    </row>
    <row r="3" spans="1:14" ht="20.25" customHeight="1" x14ac:dyDescent="0.25">
      <c r="A3" s="152" t="s">
        <v>11</v>
      </c>
      <c r="C3" s="487">
        <v>2025</v>
      </c>
      <c r="D3" s="487"/>
    </row>
    <row r="5" spans="1:14" s="155" customFormat="1" ht="15.6" x14ac:dyDescent="0.25">
      <c r="A5" s="153" t="s">
        <v>94</v>
      </c>
      <c r="B5" s="154"/>
    </row>
    <row r="6" spans="1:14" s="155" customFormat="1" ht="15.6" x14ac:dyDescent="0.25">
      <c r="A6" s="153"/>
      <c r="B6" s="154"/>
    </row>
    <row r="7" spans="1:14" s="156" customFormat="1" ht="13.2" customHeight="1" x14ac:dyDescent="0.25">
      <c r="A7" s="481" t="s">
        <v>154</v>
      </c>
      <c r="B7" s="482"/>
      <c r="C7" s="483"/>
      <c r="D7" s="199"/>
      <c r="E7" s="157" t="s">
        <v>157</v>
      </c>
      <c r="N7" s="391"/>
    </row>
    <row r="8" spans="1:14" s="156" customFormat="1" x14ac:dyDescent="0.25">
      <c r="A8" s="200" t="s">
        <v>155</v>
      </c>
      <c r="B8" s="303"/>
      <c r="C8" s="304"/>
      <c r="D8" s="20"/>
      <c r="E8" s="157" t="s">
        <v>158</v>
      </c>
      <c r="N8" s="391"/>
    </row>
    <row r="9" spans="1:14" s="156" customFormat="1" ht="13.2" customHeight="1" x14ac:dyDescent="0.25">
      <c r="A9" s="481" t="s">
        <v>156</v>
      </c>
      <c r="B9" s="482"/>
      <c r="C9" s="483"/>
      <c r="D9" s="21"/>
      <c r="E9" s="157" t="s">
        <v>159</v>
      </c>
      <c r="N9" s="391"/>
    </row>
    <row r="10" spans="1:14" s="146" customFormat="1" ht="32.25" customHeight="1" x14ac:dyDescent="0.3">
      <c r="A10" s="484" t="s">
        <v>96</v>
      </c>
      <c r="B10" s="485"/>
      <c r="C10" s="486"/>
      <c r="D10" s="291">
        <f>+D8-D9</f>
        <v>0</v>
      </c>
      <c r="I10" s="151"/>
      <c r="J10" s="151"/>
      <c r="K10" s="151"/>
      <c r="L10" s="151"/>
      <c r="M10" s="151"/>
      <c r="N10" s="151"/>
    </row>
  </sheetData>
  <mergeCells count="5">
    <mergeCell ref="A7:C7"/>
    <mergeCell ref="A10:C10"/>
    <mergeCell ref="C3:D3"/>
    <mergeCell ref="A9:C9"/>
    <mergeCell ref="A1:C1"/>
  </mergeCells>
  <pageMargins left="0.78740157480314965" right="0.39370078740157483" top="0.51181102362204722" bottom="0.51181102362204722" header="0.11811023622047245" footer="0.11811023622047245"/>
  <pageSetup paperSize="9" scale="89" orientation="portrait" r:id="rId1"/>
  <headerFooter alignWithMargins="0">
    <oddHeader>&amp;LFormulaire de révision (décompte et contrôle) &amp;R &amp;P / &amp;N</oddHeader>
    <oddFooter>&amp;L&amp;A&amp;R&amp;D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1">
    <pageSetUpPr autoPageBreaks="0" fitToPage="1"/>
  </sheetPr>
  <dimension ref="A1:N37"/>
  <sheetViews>
    <sheetView zoomScaleNormal="100" workbookViewId="0">
      <selection activeCell="D8" sqref="D8"/>
    </sheetView>
  </sheetViews>
  <sheetFormatPr baseColWidth="10" defaultColWidth="11.44140625" defaultRowHeight="13.2" x14ac:dyDescent="0.25"/>
  <cols>
    <col min="1" max="1" width="3.33203125" style="84" customWidth="1"/>
    <col min="2" max="2" width="86.5546875" style="84" customWidth="1"/>
    <col min="3" max="4" width="16.33203125" style="116" customWidth="1"/>
    <col min="5" max="5" width="20" style="84" bestFit="1" customWidth="1"/>
    <col min="6" max="6" width="8.44140625" style="84" customWidth="1"/>
    <col min="7" max="8" width="11.44140625" style="84"/>
    <col min="9" max="9" width="11.44140625" style="113"/>
    <col min="10" max="16384" width="11.44140625" style="84"/>
  </cols>
  <sheetData>
    <row r="1" spans="1:14" s="112" customFormat="1" ht="34.5" customHeight="1" x14ac:dyDescent="0.3">
      <c r="A1" s="449" t="s">
        <v>130</v>
      </c>
      <c r="B1" s="449"/>
      <c r="C1" s="162"/>
      <c r="D1" s="22" t="s">
        <v>97</v>
      </c>
      <c r="I1" s="113"/>
      <c r="J1" s="84"/>
      <c r="K1" s="84"/>
      <c r="L1" s="84"/>
      <c r="M1" s="84"/>
      <c r="N1" s="84"/>
    </row>
    <row r="2" spans="1:14" s="105" customFormat="1" ht="15" x14ac:dyDescent="0.25">
      <c r="C2" s="114"/>
      <c r="D2" s="71"/>
      <c r="I2" s="113"/>
      <c r="J2" s="84"/>
      <c r="K2" s="84"/>
      <c r="L2" s="84"/>
      <c r="M2" s="84"/>
      <c r="N2" s="84"/>
    </row>
    <row r="3" spans="1:14" s="106" customFormat="1" ht="20.25" customHeight="1" x14ac:dyDescent="0.35">
      <c r="A3" s="10" t="s">
        <v>11</v>
      </c>
      <c r="C3" s="437">
        <v>2025</v>
      </c>
      <c r="D3" s="494"/>
      <c r="E3" s="118"/>
      <c r="I3" s="115"/>
      <c r="J3" s="84"/>
      <c r="K3" s="84"/>
      <c r="L3" s="84"/>
      <c r="M3" s="84"/>
      <c r="N3" s="84"/>
    </row>
    <row r="4" spans="1:14" s="106" customFormat="1" x14ac:dyDescent="0.25">
      <c r="C4" s="116"/>
      <c r="D4" s="117"/>
      <c r="I4" s="113"/>
      <c r="J4" s="84"/>
      <c r="K4" s="84"/>
      <c r="L4" s="84"/>
      <c r="M4" s="84"/>
      <c r="N4" s="84"/>
    </row>
    <row r="5" spans="1:14" s="101" customFormat="1" ht="15.6" x14ac:dyDescent="0.25">
      <c r="A5" s="7" t="s">
        <v>94</v>
      </c>
      <c r="C5" s="119"/>
      <c r="D5" s="119"/>
      <c r="I5" s="113"/>
      <c r="J5" s="84"/>
      <c r="K5" s="84"/>
      <c r="L5" s="84"/>
      <c r="M5" s="84"/>
      <c r="N5" s="84"/>
    </row>
    <row r="6" spans="1:14" s="101" customFormat="1" ht="12.75" customHeight="1" x14ac:dyDescent="0.25">
      <c r="B6" s="7"/>
      <c r="C6" s="119"/>
      <c r="D6" s="119"/>
      <c r="I6" s="113"/>
      <c r="J6" s="84"/>
      <c r="K6" s="84"/>
      <c r="L6" s="84"/>
      <c r="M6" s="84"/>
      <c r="N6" s="84"/>
    </row>
    <row r="7" spans="1:14" x14ac:dyDescent="0.25">
      <c r="A7" s="24" t="s">
        <v>160</v>
      </c>
      <c r="D7" s="162"/>
    </row>
    <row r="8" spans="1:14" x14ac:dyDescent="0.25">
      <c r="A8" s="318" t="s">
        <v>98</v>
      </c>
      <c r="B8" s="185"/>
      <c r="C8" s="120"/>
      <c r="D8" s="163"/>
    </row>
    <row r="9" spans="1:14" x14ac:dyDescent="0.25">
      <c r="A9" s="318" t="s">
        <v>191</v>
      </c>
      <c r="B9" s="185"/>
      <c r="C9" s="120"/>
      <c r="D9" s="164"/>
      <c r="E9" s="394" t="s">
        <v>38</v>
      </c>
      <c r="F9" s="402" t="s">
        <v>170</v>
      </c>
      <c r="H9" s="123"/>
    </row>
    <row r="10" spans="1:14" x14ac:dyDescent="0.25">
      <c r="A10" s="53" t="s">
        <v>99</v>
      </c>
      <c r="B10" s="185"/>
      <c r="C10" s="124">
        <v>85.5</v>
      </c>
      <c r="D10" s="165"/>
      <c r="E10" s="55"/>
      <c r="F10" s="23"/>
      <c r="G10" s="23"/>
      <c r="H10" s="23"/>
      <c r="I10" s="115"/>
    </row>
    <row r="11" spans="1:14" x14ac:dyDescent="0.25">
      <c r="A11" s="52" t="s">
        <v>162</v>
      </c>
      <c r="B11" s="185"/>
      <c r="C11" s="120"/>
      <c r="D11" s="165">
        <f>D9*C10</f>
        <v>0</v>
      </c>
      <c r="E11" s="125"/>
    </row>
    <row r="12" spans="1:14" x14ac:dyDescent="0.25">
      <c r="A12" s="137" t="s">
        <v>192</v>
      </c>
      <c r="B12" s="185"/>
      <c r="C12" s="120"/>
      <c r="D12" s="166"/>
    </row>
    <row r="13" spans="1:14" ht="27" customHeight="1" x14ac:dyDescent="0.25">
      <c r="A13" s="495" t="s">
        <v>163</v>
      </c>
      <c r="B13" s="445"/>
      <c r="C13" s="120"/>
      <c r="D13" s="126">
        <f>SUM(D11:D12)</f>
        <v>0</v>
      </c>
      <c r="M13" s="127"/>
      <c r="N13" s="127"/>
    </row>
    <row r="14" spans="1:14" x14ac:dyDescent="0.25">
      <c r="B14" s="26"/>
      <c r="D14" s="162"/>
    </row>
    <row r="15" spans="1:14" x14ac:dyDescent="0.25">
      <c r="B15" s="26"/>
      <c r="D15" s="162"/>
    </row>
    <row r="16" spans="1:14" x14ac:dyDescent="0.25">
      <c r="A16" s="24" t="s">
        <v>161</v>
      </c>
      <c r="D16" s="162"/>
    </row>
    <row r="17" spans="1:14" x14ac:dyDescent="0.25">
      <c r="A17" s="52" t="s">
        <v>100</v>
      </c>
      <c r="B17" s="306"/>
      <c r="C17" s="120"/>
      <c r="D17" s="166"/>
    </row>
    <row r="18" spans="1:14" x14ac:dyDescent="0.25">
      <c r="A18" s="137" t="s">
        <v>101</v>
      </c>
      <c r="B18" s="306"/>
      <c r="C18" s="120"/>
      <c r="D18" s="167"/>
    </row>
    <row r="19" spans="1:14" x14ac:dyDescent="0.25">
      <c r="A19" s="52" t="s">
        <v>102</v>
      </c>
      <c r="B19" s="306"/>
      <c r="C19" s="120"/>
      <c r="D19" s="165">
        <f>SUM(D17:D18)</f>
        <v>0</v>
      </c>
    </row>
    <row r="20" spans="1:14" ht="27" customHeight="1" x14ac:dyDescent="0.25">
      <c r="A20" s="489" t="s">
        <v>103</v>
      </c>
      <c r="B20" s="445"/>
      <c r="C20" s="120"/>
      <c r="D20" s="166"/>
    </row>
    <row r="21" spans="1:14" x14ac:dyDescent="0.25">
      <c r="A21" s="25" t="s">
        <v>164</v>
      </c>
      <c r="B21" s="306"/>
      <c r="C21" s="120"/>
      <c r="D21" s="126">
        <f>D19-D20</f>
        <v>0</v>
      </c>
    </row>
    <row r="22" spans="1:14" x14ac:dyDescent="0.25">
      <c r="B22" s="26"/>
      <c r="D22" s="162"/>
    </row>
    <row r="23" spans="1:14" ht="26.4" customHeight="1" x14ac:dyDescent="0.25">
      <c r="A23" s="490" t="s">
        <v>175</v>
      </c>
      <c r="B23" s="491"/>
      <c r="C23" s="128"/>
      <c r="D23" s="166"/>
    </row>
    <row r="24" spans="1:14" ht="26.4" customHeight="1" x14ac:dyDescent="0.25">
      <c r="A24" s="490" t="s">
        <v>176</v>
      </c>
      <c r="B24" s="491"/>
      <c r="C24" s="128"/>
      <c r="D24" s="167"/>
    </row>
    <row r="25" spans="1:14" x14ac:dyDescent="0.25">
      <c r="B25" s="26"/>
      <c r="D25" s="162"/>
    </row>
    <row r="26" spans="1:14" x14ac:dyDescent="0.25">
      <c r="B26" s="26"/>
      <c r="D26" s="162"/>
    </row>
    <row r="27" spans="1:14" x14ac:dyDescent="0.25">
      <c r="A27" s="24" t="s">
        <v>165</v>
      </c>
      <c r="D27" s="162"/>
    </row>
    <row r="28" spans="1:14" x14ac:dyDescent="0.25">
      <c r="A28" s="52" t="s">
        <v>168</v>
      </c>
      <c r="B28" s="186"/>
      <c r="C28" s="120"/>
      <c r="D28" s="165">
        <f>MIN(D13,D21)</f>
        <v>0</v>
      </c>
    </row>
    <row r="29" spans="1:14" x14ac:dyDescent="0.25">
      <c r="A29" s="53" t="s">
        <v>104</v>
      </c>
      <c r="B29" s="186"/>
      <c r="C29" s="120">
        <f>D17</f>
        <v>0</v>
      </c>
      <c r="D29" s="168">
        <f>IF(D28=0,0,C29/D28)</f>
        <v>0</v>
      </c>
    </row>
    <row r="30" spans="1:14" x14ac:dyDescent="0.25">
      <c r="A30" s="53" t="s">
        <v>105</v>
      </c>
      <c r="B30" s="186"/>
      <c r="C30" s="120">
        <f>D28*D30</f>
        <v>0</v>
      </c>
      <c r="D30" s="168">
        <v>0.7</v>
      </c>
    </row>
    <row r="31" spans="1:14" s="122" customFormat="1" x14ac:dyDescent="0.25">
      <c r="A31" s="27" t="s">
        <v>167</v>
      </c>
      <c r="B31" s="132"/>
      <c r="C31" s="421">
        <f>IF(C30&gt;C29,C30-C29,0)</f>
        <v>0</v>
      </c>
      <c r="D31" s="126">
        <f>IF(C30&gt;C29,D28-C31,D28)</f>
        <v>0</v>
      </c>
      <c r="I31" s="113"/>
      <c r="J31" s="84"/>
      <c r="K31" s="84"/>
      <c r="L31" s="84"/>
      <c r="M31" s="84"/>
      <c r="N31" s="84"/>
    </row>
    <row r="32" spans="1:14" x14ac:dyDescent="0.25">
      <c r="C32" s="84"/>
      <c r="D32" s="121"/>
    </row>
    <row r="33" spans="1:14" x14ac:dyDescent="0.25">
      <c r="D33" s="162"/>
    </row>
    <row r="34" spans="1:14" x14ac:dyDescent="0.25">
      <c r="A34" s="24" t="s">
        <v>166</v>
      </c>
      <c r="D34" s="162"/>
    </row>
    <row r="35" spans="1:14" x14ac:dyDescent="0.25">
      <c r="A35" s="25" t="s">
        <v>169</v>
      </c>
      <c r="B35" s="185"/>
      <c r="C35" s="129"/>
      <c r="D35" s="126">
        <f>MIN(D13,D21,D31)</f>
        <v>0</v>
      </c>
    </row>
    <row r="36" spans="1:14" x14ac:dyDescent="0.25">
      <c r="A36" s="130" t="s">
        <v>106</v>
      </c>
      <c r="B36" s="185"/>
      <c r="C36" s="131">
        <v>0.2</v>
      </c>
      <c r="D36" s="126">
        <f>D35*C36</f>
        <v>0</v>
      </c>
    </row>
    <row r="37" spans="1:14" s="127" customFormat="1" ht="30.75" customHeight="1" x14ac:dyDescent="0.3">
      <c r="A37" s="492" t="s">
        <v>107</v>
      </c>
      <c r="B37" s="493"/>
      <c r="C37" s="493"/>
      <c r="D37" s="292">
        <f>D35-D36</f>
        <v>0</v>
      </c>
      <c r="I37" s="113"/>
      <c r="J37" s="84"/>
      <c r="K37" s="84"/>
      <c r="L37" s="84"/>
      <c r="M37" s="84"/>
      <c r="N37" s="84"/>
    </row>
  </sheetData>
  <customSheetViews>
    <customSheetView guid="{3FC92738-033B-4B68-8121-D7E87081064C}">
      <selection activeCell="C10" sqref="C10:D10"/>
      <rowBreaks count="1" manualBreakCount="1">
        <brk id="59" max="3" man="1"/>
      </rowBreaks>
      <pageMargins left="0.78740157480314965" right="0.39370078740157483" top="0.78740157480314965" bottom="0.78740157480314965" header="0.31496062992125984" footer="0.31496062992125984"/>
      <pageSetup paperSize="9" scale="76" orientation="portrait" r:id="rId1"/>
      <headerFooter>
        <oddHeader xml:space="preserve">&amp;LGesundheits- und Fürsorgedirektion, Sozialamt, Rathausgasse 1,  3011 Bern&amp;RSeite &amp;P von &amp;N </oddHeader>
        <oddFooter>&amp;L&amp;A&amp;R&amp;D</oddFooter>
      </headerFooter>
    </customSheetView>
    <customSheetView guid="{E083F7BB-7916-4ABB-BDC7-6042584E3606}">
      <selection activeCell="C10" sqref="C10:D10"/>
      <rowBreaks count="1" manualBreakCount="1">
        <brk id="59" max="3" man="1"/>
      </rowBreaks>
      <pageMargins left="0.78740157480314965" right="0.39370078740157483" top="0.78740157480314965" bottom="0.78740157480314965" header="0.31496062992125984" footer="0.31496062992125984"/>
      <pageSetup paperSize="9" scale="76" orientation="portrait" r:id="rId2"/>
      <headerFooter>
        <oddHeader xml:space="preserve">&amp;LGesundheits- und Fürsorgedirektion, Sozialamt, Rathausgasse 1,  3011 Bern&amp;RSeite &amp;P von &amp;N </oddHeader>
        <oddFooter>&amp;L&amp;A&amp;R&amp;D</oddFooter>
      </headerFooter>
    </customSheetView>
    <customSheetView guid="{ED1EFE49-5A07-488C-96A3-3B9FD4475C11}">
      <selection activeCell="C10" sqref="C10:D10"/>
      <rowBreaks count="1" manualBreakCount="1">
        <brk id="59" max="3" man="1"/>
      </rowBreaks>
      <pageMargins left="0.78740157480314965" right="0.39370078740157483" top="0.78740157480314965" bottom="0.78740157480314965" header="0.31496062992125984" footer="0.31496062992125984"/>
      <pageSetup paperSize="9" scale="76" orientation="portrait" r:id="rId3"/>
      <headerFooter>
        <oddHeader xml:space="preserve">&amp;LGesundheits- und Fürsorgedirektion, Sozialamt, Rathausgasse 1,  3011 Bern&amp;RSeite &amp;P von &amp;N </oddHeader>
        <oddFooter>&amp;L&amp;A&amp;R&amp;D</oddFooter>
      </headerFooter>
    </customSheetView>
  </customSheetViews>
  <mergeCells count="7">
    <mergeCell ref="A1:B1"/>
    <mergeCell ref="A20:B20"/>
    <mergeCell ref="A23:B23"/>
    <mergeCell ref="A24:B24"/>
    <mergeCell ref="A37:C37"/>
    <mergeCell ref="C3:D3"/>
    <mergeCell ref="A13:B13"/>
  </mergeCells>
  <dataValidations disablePrompts="1" count="1">
    <dataValidation type="whole" allowBlank="1" showInputMessage="1" showErrorMessage="1" prompt="Nur ganze Zahlen eingeben" sqref="D9" xr:uid="{00000000-0002-0000-0700-000000000000}">
      <formula1>1</formula1>
      <formula2>1000000000</formula2>
    </dataValidation>
  </dataValidations>
  <hyperlinks>
    <hyperlink ref="E9" r:id="rId4" display="Lien OKJA" xr:uid="{00000000-0004-0000-0700-000000000000}"/>
  </hyperlinks>
  <pageMargins left="0.78740157480314965" right="0.39370078740157483" top="0.78740157480314965" bottom="0.78740157480314965" header="0.31496062992125984" footer="0.31496062992125984"/>
  <pageSetup paperSize="9" scale="75" orientation="portrait" r:id="rId5"/>
  <headerFooter>
    <oddHeader>&amp;LFormulaire de révision (décompte et contrôle) &amp;R&amp;P / &amp;N</oddHeader>
    <oddFooter>&amp;L&amp;A&amp;R&amp;D</oddFooter>
  </headerFooter>
  <rowBreaks count="1" manualBreakCount="1">
    <brk id="48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3"/>
  <sheetViews>
    <sheetView zoomScaleNormal="100" workbookViewId="0">
      <selection activeCell="F7" sqref="F7"/>
    </sheetView>
  </sheetViews>
  <sheetFormatPr baseColWidth="10" defaultColWidth="11.44140625" defaultRowHeight="13.2" x14ac:dyDescent="0.25"/>
  <cols>
    <col min="1" max="1" width="5.5546875" style="359" customWidth="1"/>
    <col min="2" max="2" width="42" style="359" customWidth="1"/>
    <col min="3" max="6" width="24.6640625" style="359" customWidth="1"/>
    <col min="7" max="7" width="11.88671875" style="359" customWidth="1"/>
    <col min="8" max="16384" width="11.44140625" style="359"/>
  </cols>
  <sheetData>
    <row r="1" spans="1:7" s="356" customFormat="1" ht="33.75" customHeight="1" x14ac:dyDescent="0.3">
      <c r="A1" s="449" t="s">
        <v>131</v>
      </c>
      <c r="B1" s="496"/>
      <c r="C1" s="496"/>
      <c r="D1" s="496"/>
      <c r="F1" s="357" t="s">
        <v>132</v>
      </c>
      <c r="G1" s="357"/>
    </row>
    <row r="2" spans="1:7" s="358" customFormat="1" ht="15" x14ac:dyDescent="0.25"/>
    <row r="3" spans="1:7" ht="20.25" customHeight="1" x14ac:dyDescent="0.25">
      <c r="A3" s="10" t="s">
        <v>11</v>
      </c>
      <c r="F3" s="360">
        <v>2025</v>
      </c>
    </row>
    <row r="4" spans="1:7" ht="12.75" customHeight="1" x14ac:dyDescent="0.3">
      <c r="A4" s="11"/>
      <c r="B4" s="361"/>
    </row>
    <row r="5" spans="1:7" s="364" customFormat="1" ht="14.25" customHeight="1" x14ac:dyDescent="0.25">
      <c r="A5" s="321" t="s">
        <v>94</v>
      </c>
      <c r="B5" s="363"/>
    </row>
    <row r="6" spans="1:7" s="364" customFormat="1" ht="12.75" customHeight="1" x14ac:dyDescent="0.25">
      <c r="A6" s="362"/>
      <c r="B6" s="363"/>
    </row>
    <row r="7" spans="1:7" s="364" customFormat="1" ht="12.75" customHeight="1" x14ac:dyDescent="0.25">
      <c r="A7" s="499" t="s">
        <v>108</v>
      </c>
      <c r="B7" s="500"/>
      <c r="C7" s="500"/>
      <c r="D7" s="500"/>
      <c r="E7" s="500"/>
      <c r="F7" s="365"/>
      <c r="G7" s="366"/>
    </row>
    <row r="8" spans="1:7" s="364" customFormat="1" ht="12.75" customHeight="1" x14ac:dyDescent="0.25">
      <c r="A8" s="499" t="s">
        <v>187</v>
      </c>
      <c r="B8" s="500"/>
      <c r="C8" s="500"/>
      <c r="D8" s="500"/>
      <c r="E8" s="500"/>
      <c r="F8" s="367"/>
      <c r="G8" s="366"/>
    </row>
    <row r="9" spans="1:7" s="364" customFormat="1" ht="12.75" customHeight="1" x14ac:dyDescent="0.25">
      <c r="A9" s="499" t="s">
        <v>109</v>
      </c>
      <c r="B9" s="500"/>
      <c r="C9" s="500"/>
      <c r="D9" s="500"/>
      <c r="E9" s="500"/>
      <c r="F9" s="368"/>
      <c r="G9" s="366"/>
    </row>
    <row r="10" spans="1:7" s="364" customFormat="1" ht="12.75" customHeight="1" x14ac:dyDescent="0.25">
      <c r="A10" s="356"/>
      <c r="B10" s="356"/>
    </row>
    <row r="11" spans="1:7" s="364" customFormat="1" ht="15.75" customHeight="1" x14ac:dyDescent="0.25">
      <c r="A11" s="6" t="s">
        <v>110</v>
      </c>
      <c r="B11" s="356"/>
    </row>
    <row r="12" spans="1:7" s="364" customFormat="1" ht="12.75" customHeight="1" x14ac:dyDescent="0.25">
      <c r="A12" s="501">
        <v>1</v>
      </c>
      <c r="B12" s="502"/>
      <c r="C12" s="369">
        <v>2</v>
      </c>
      <c r="D12" s="369">
        <v>3</v>
      </c>
      <c r="E12" s="369">
        <v>4</v>
      </c>
      <c r="F12" s="369">
        <v>5</v>
      </c>
      <c r="G12" s="370"/>
    </row>
    <row r="13" spans="1:7" s="364" customFormat="1" ht="145.19999999999999" x14ac:dyDescent="0.25">
      <c r="A13" s="497" t="s">
        <v>111</v>
      </c>
      <c r="B13" s="498"/>
      <c r="C13" s="12" t="s">
        <v>112</v>
      </c>
      <c r="D13" s="12" t="s">
        <v>113</v>
      </c>
      <c r="E13" s="12" t="s">
        <v>177</v>
      </c>
      <c r="F13" s="12" t="s">
        <v>114</v>
      </c>
      <c r="G13" s="371"/>
    </row>
    <row r="14" spans="1:7" s="364" customFormat="1" ht="12.75" customHeight="1" x14ac:dyDescent="0.25">
      <c r="A14" s="505"/>
      <c r="B14" s="506"/>
      <c r="C14" s="372"/>
      <c r="D14" s="372"/>
      <c r="E14" s="372"/>
      <c r="F14" s="373">
        <f>C14-D14-E14</f>
        <v>0</v>
      </c>
      <c r="G14" s="374"/>
    </row>
    <row r="15" spans="1:7" s="364" customFormat="1" ht="12.75" customHeight="1" x14ac:dyDescent="0.25">
      <c r="A15" s="503"/>
      <c r="B15" s="504"/>
      <c r="C15" s="375"/>
      <c r="D15" s="375"/>
      <c r="E15" s="375"/>
      <c r="F15" s="373">
        <f t="shared" ref="F15:F26" si="0">C15-D15-E15</f>
        <v>0</v>
      </c>
      <c r="G15" s="374"/>
    </row>
    <row r="16" spans="1:7" s="364" customFormat="1" ht="12.75" customHeight="1" x14ac:dyDescent="0.25">
      <c r="A16" s="505"/>
      <c r="B16" s="506"/>
      <c r="C16" s="372"/>
      <c r="D16" s="372"/>
      <c r="E16" s="372"/>
      <c r="F16" s="373">
        <f t="shared" si="0"/>
        <v>0</v>
      </c>
      <c r="G16" s="374"/>
    </row>
    <row r="17" spans="1:11" s="364" customFormat="1" ht="12.75" customHeight="1" x14ac:dyDescent="0.25">
      <c r="A17" s="503"/>
      <c r="B17" s="504"/>
      <c r="C17" s="375"/>
      <c r="D17" s="375"/>
      <c r="E17" s="375"/>
      <c r="F17" s="373">
        <f t="shared" si="0"/>
        <v>0</v>
      </c>
      <c r="G17" s="374"/>
    </row>
    <row r="18" spans="1:11" s="364" customFormat="1" ht="12.75" customHeight="1" x14ac:dyDescent="0.25">
      <c r="A18" s="505"/>
      <c r="B18" s="506"/>
      <c r="C18" s="372"/>
      <c r="D18" s="372"/>
      <c r="E18" s="372"/>
      <c r="F18" s="373">
        <f t="shared" si="0"/>
        <v>0</v>
      </c>
      <c r="G18" s="374"/>
    </row>
    <row r="19" spans="1:11" s="364" customFormat="1" ht="12.75" customHeight="1" x14ac:dyDescent="0.25">
      <c r="A19" s="503"/>
      <c r="B19" s="504"/>
      <c r="C19" s="375"/>
      <c r="D19" s="375"/>
      <c r="E19" s="375"/>
      <c r="F19" s="373">
        <f t="shared" si="0"/>
        <v>0</v>
      </c>
      <c r="G19" s="374"/>
    </row>
    <row r="20" spans="1:11" s="364" customFormat="1" ht="12.75" customHeight="1" x14ac:dyDescent="0.25">
      <c r="A20" s="505"/>
      <c r="B20" s="506"/>
      <c r="C20" s="372"/>
      <c r="D20" s="372"/>
      <c r="E20" s="372"/>
      <c r="F20" s="373">
        <f t="shared" si="0"/>
        <v>0</v>
      </c>
      <c r="G20" s="374"/>
    </row>
    <row r="21" spans="1:11" s="364" customFormat="1" ht="12.75" customHeight="1" x14ac:dyDescent="0.25">
      <c r="A21" s="503"/>
      <c r="B21" s="504"/>
      <c r="C21" s="375"/>
      <c r="D21" s="375"/>
      <c r="E21" s="375"/>
      <c r="F21" s="373">
        <f t="shared" si="0"/>
        <v>0</v>
      </c>
      <c r="G21" s="374"/>
    </row>
    <row r="22" spans="1:11" s="364" customFormat="1" ht="12.75" customHeight="1" x14ac:dyDescent="0.25">
      <c r="A22" s="505"/>
      <c r="B22" s="506"/>
      <c r="C22" s="372"/>
      <c r="D22" s="372"/>
      <c r="E22" s="372"/>
      <c r="F22" s="373">
        <f t="shared" si="0"/>
        <v>0</v>
      </c>
      <c r="G22" s="374"/>
    </row>
    <row r="23" spans="1:11" s="364" customFormat="1" ht="12.75" customHeight="1" x14ac:dyDescent="0.25">
      <c r="A23" s="503"/>
      <c r="B23" s="504"/>
      <c r="C23" s="375"/>
      <c r="D23" s="375"/>
      <c r="E23" s="375"/>
      <c r="F23" s="373">
        <f t="shared" si="0"/>
        <v>0</v>
      </c>
      <c r="G23" s="374"/>
    </row>
    <row r="24" spans="1:11" s="364" customFormat="1" ht="12.75" customHeight="1" x14ac:dyDescent="0.25">
      <c r="A24" s="505"/>
      <c r="B24" s="506"/>
      <c r="C24" s="372"/>
      <c r="D24" s="372"/>
      <c r="E24" s="372"/>
      <c r="F24" s="373">
        <f t="shared" si="0"/>
        <v>0</v>
      </c>
      <c r="G24" s="374"/>
    </row>
    <row r="25" spans="1:11" s="364" customFormat="1" ht="12.75" customHeight="1" x14ac:dyDescent="0.25">
      <c r="A25" s="503"/>
      <c r="B25" s="504"/>
      <c r="C25" s="375"/>
      <c r="D25" s="375"/>
      <c r="E25" s="375"/>
      <c r="F25" s="373">
        <f t="shared" si="0"/>
        <v>0</v>
      </c>
      <c r="G25" s="374"/>
    </row>
    <row r="26" spans="1:11" s="364" customFormat="1" ht="12.75" customHeight="1" x14ac:dyDescent="0.25">
      <c r="A26" s="505"/>
      <c r="B26" s="506"/>
      <c r="C26" s="372"/>
      <c r="D26" s="372"/>
      <c r="E26" s="372"/>
      <c r="F26" s="373">
        <f t="shared" si="0"/>
        <v>0</v>
      </c>
      <c r="G26" s="374"/>
    </row>
    <row r="27" spans="1:11" s="364" customFormat="1" ht="12.75" customHeight="1" x14ac:dyDescent="0.25">
      <c r="A27" s="507"/>
      <c r="B27" s="508"/>
      <c r="C27" s="376"/>
      <c r="D27" s="377"/>
      <c r="E27" s="377" t="s">
        <v>0</v>
      </c>
      <c r="F27" s="378">
        <f>SUM(F14:F26)</f>
        <v>0</v>
      </c>
      <c r="G27" s="379"/>
    </row>
    <row r="28" spans="1:11" s="364" customFormat="1" ht="12.75" customHeight="1" x14ac:dyDescent="0.25">
      <c r="A28" s="13" t="s">
        <v>118</v>
      </c>
      <c r="B28" s="363"/>
      <c r="H28" s="411">
        <v>2024</v>
      </c>
      <c r="I28" s="411">
        <v>2025</v>
      </c>
      <c r="J28" s="411">
        <v>2026</v>
      </c>
      <c r="K28" s="411">
        <v>2027</v>
      </c>
    </row>
    <row r="29" spans="1:11" s="364" customFormat="1" ht="33" customHeight="1" x14ac:dyDescent="0.25">
      <c r="A29" s="380" t="s">
        <v>121</v>
      </c>
      <c r="B29" s="509" t="s">
        <v>115</v>
      </c>
      <c r="C29" s="445"/>
      <c r="D29" s="445"/>
      <c r="E29" s="445"/>
      <c r="F29" s="381" t="str">
        <f>IF(YEAR(F8)=2024,F9*I29,IF(YEAR(F8)=2025,F9,"Remplir la cellule F8"))</f>
        <v>Remplir la cellule F8</v>
      </c>
      <c r="G29" s="382"/>
      <c r="H29" s="412">
        <v>1</v>
      </c>
      <c r="I29" s="412">
        <v>1.0169999999999999</v>
      </c>
      <c r="J29" s="416" t="s">
        <v>185</v>
      </c>
      <c r="K29" s="416" t="s">
        <v>185</v>
      </c>
    </row>
    <row r="30" spans="1:11" s="364" customFormat="1" ht="51" x14ac:dyDescent="0.25">
      <c r="A30" s="383">
        <v>2</v>
      </c>
      <c r="B30" s="509" t="s">
        <v>116</v>
      </c>
      <c r="C30" s="445"/>
      <c r="D30" s="445"/>
      <c r="E30" s="445"/>
      <c r="F30" s="384">
        <f>F27</f>
        <v>0</v>
      </c>
      <c r="H30" s="413" t="s">
        <v>186</v>
      </c>
      <c r="I30" s="413"/>
      <c r="J30" s="413" t="s">
        <v>185</v>
      </c>
      <c r="K30" s="413" t="s">
        <v>185</v>
      </c>
    </row>
    <row r="31" spans="1:11" s="364" customFormat="1" ht="33" customHeight="1" x14ac:dyDescent="0.25">
      <c r="A31" s="385">
        <v>3</v>
      </c>
      <c r="B31" s="456" t="s">
        <v>117</v>
      </c>
      <c r="C31" s="445"/>
      <c r="D31" s="445"/>
      <c r="E31" s="445"/>
      <c r="F31" s="386">
        <f>MIN(F29:F30)</f>
        <v>0</v>
      </c>
      <c r="H31" s="413"/>
    </row>
    <row r="32" spans="1:11" s="364" customFormat="1" ht="33" customHeight="1" x14ac:dyDescent="0.25">
      <c r="A32" s="387"/>
      <c r="B32" s="388"/>
      <c r="C32" s="389"/>
      <c r="D32" s="389"/>
      <c r="E32" s="389"/>
      <c r="F32" s="389"/>
    </row>
    <row r="33" spans="1:7" x14ac:dyDescent="0.25">
      <c r="A33" s="356"/>
      <c r="B33" s="356"/>
      <c r="C33" s="364"/>
      <c r="D33" s="364"/>
      <c r="E33" s="364"/>
      <c r="F33" s="364"/>
      <c r="G33" s="364"/>
    </row>
  </sheetData>
  <mergeCells count="23">
    <mergeCell ref="B31:E31"/>
    <mergeCell ref="A26:B26"/>
    <mergeCell ref="A27:B27"/>
    <mergeCell ref="B29:E29"/>
    <mergeCell ref="B30:E3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:D1"/>
    <mergeCell ref="A13:B13"/>
    <mergeCell ref="A7:E7"/>
    <mergeCell ref="A8:E8"/>
    <mergeCell ref="A9:E9"/>
    <mergeCell ref="A12:B12"/>
  </mergeCells>
  <pageMargins left="0.78740157480314965" right="0.39370078740157483" top="0.51181102362204722" bottom="0.51181102362204722" header="0.11811023622047245" footer="0.11811023622047245"/>
  <pageSetup paperSize="9" scale="76" orientation="landscape" r:id="rId1"/>
  <headerFooter alignWithMargins="0">
    <oddHeader>&amp;LFormulaire de révision (décompte et contrôle) &amp;R &amp;P / &amp;N</oddHeader>
    <oddFooter>&amp;L&amp;A&amp;R&amp;D</oddFooter>
  </headerFooter>
  <rowBreaks count="1" manualBreakCount="1">
    <brk id="2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115e2d-25d5-4c5b-89c6-b146678679a8"/>
    <ce90a9e06bcf47379caf73b9fc6b7a58 xmlns="df115e2d-25d5-4c5b-89c6-b146678679a8">
      <Terms xmlns="http://schemas.microsoft.com/office/infopath/2007/PartnerControls"/>
    </ce90a9e06bcf47379caf73b9fc6b7a58>
    <acce3e9a887d4923892caddb6fc8f0d2 xmlns="df115e2d-25d5-4c5b-89c6-b146678679a8">
      <Terms xmlns="http://schemas.microsoft.com/office/infopath/2007/PartnerControls"/>
    </acce3e9a887d4923892caddb6fc8f0d2>
    <k8352ca3278f4772ba95a16508741355 xmlns="df115e2d-25d5-4c5b-89c6-b146678679a8">
      <Terms xmlns="http://schemas.microsoft.com/office/infopath/2007/PartnerControls"/>
    </k8352ca3278f4772ba95a16508741355>
    <Sequenz xmlns="df115e2d-25d5-4c5b-89c6-b146678679a8" xsi:nil="true"/>
    <dc01bf85a7c442a380677b1fa33e6be8 xmlns="df115e2d-25d5-4c5b-89c6-b146678679a8">
      <Terms xmlns="http://schemas.microsoft.com/office/infopath/2007/PartnerControls"/>
    </dc01bf85a7c442a380677b1fa33e6be8>
    <pf722b57b1d94a088d022b49ea51955c xmlns="df115e2d-25d5-4c5b-89c6-b146678679a8">
      <Terms xmlns="http://schemas.microsoft.com/office/infopath/2007/PartnerControls"/>
    </pf722b57b1d94a088d022b49ea51955c>
    <h7a60a55d60f4325b857a054d166370d xmlns="df115e2d-25d5-4c5b-89c6-b146678679a8">
      <Terms xmlns="http://schemas.microsoft.com/office/infopath/2007/PartnerControls"/>
    </h7a60a55d60f4325b857a054d166370d>
    <gaaacf6cb62346c5a7bebaf15415dcdc xmlns="df115e2d-25d5-4c5b-89c6-b146678679a8">
      <Terms xmlns="http://schemas.microsoft.com/office/infopath/2007/PartnerControls"/>
    </gaaacf6cb62346c5a7bebaf15415dcdc>
    <kf659c813a4d4638af7d300863202890 xmlns="df115e2d-25d5-4c5b-89c6-b146678679a8">
      <Terms xmlns="http://schemas.microsoft.com/office/infopath/2007/PartnerControls"/>
    </kf659c813a4d4638af7d300863202890>
    <kf1708a5c847470daff037a20eb8ee17 xmlns="df115e2d-25d5-4c5b-89c6-b146678679a8">
      <Terms xmlns="http://schemas.microsoft.com/office/infopath/2007/PartnerControls"/>
    </kf1708a5c847470daff037a20eb8ee1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ovaDocument" ma:contentTypeID="0x010100064C068282801F4C8D25088CF0E46DDA00BD5E313B77026B4A91A65BDA9D087A2E" ma:contentTypeVersion="18" ma:contentTypeDescription="Ein neues Dokument erstellen." ma:contentTypeScope="" ma:versionID="1a99a2eead559b20cc4bdc3eac89ebb2">
  <xsd:schema xmlns:xsd="http://www.w3.org/2001/XMLSchema" xmlns:xs="http://www.w3.org/2001/XMLSchema" xmlns:p="http://schemas.microsoft.com/office/2006/metadata/properties" xmlns:ns2="df115e2d-25d5-4c5b-89c6-b146678679a8" xmlns:ns3="013f4042-dd86-4791-99e1-c26540cab57f" targetNamespace="http://schemas.microsoft.com/office/2006/metadata/properties" ma:root="true" ma:fieldsID="344a08676fde1b86c005c0457faec3a1" ns2:_="" ns3:_="">
    <xsd:import namespace="df115e2d-25d5-4c5b-89c6-b146678679a8"/>
    <xsd:import namespace="013f4042-dd86-4791-99e1-c26540cab57f"/>
    <xsd:element name="properties">
      <xsd:complexType>
        <xsd:sequence>
          <xsd:element name="documentManagement">
            <xsd:complexType>
              <xsd:all>
                <xsd:element ref="ns2:gaaacf6cb62346c5a7bebaf15415dcdc" minOccurs="0"/>
                <xsd:element ref="ns2:TaxCatchAll" minOccurs="0"/>
                <xsd:element ref="ns2:TaxCatchAllLabel" minOccurs="0"/>
                <xsd:element ref="ns2:dc01bf85a7c442a380677b1fa33e6be8" minOccurs="0"/>
                <xsd:element ref="ns2:pf722b57b1d94a088d022b49ea51955c" minOccurs="0"/>
                <xsd:element ref="ns2:h7a60a55d60f4325b857a054d166370d" minOccurs="0"/>
                <xsd:element ref="ns2:kf1708a5c847470daff037a20eb8ee17" minOccurs="0"/>
                <xsd:element ref="ns2:kf659c813a4d4638af7d300863202890" minOccurs="0"/>
                <xsd:element ref="ns2:acce3e9a887d4923892caddb6fc8f0d2" minOccurs="0"/>
                <xsd:element ref="ns2:k8352ca3278f4772ba95a16508741355" minOccurs="0"/>
                <xsd:element ref="ns2:Sequenz" minOccurs="0"/>
                <xsd:element ref="ns2:ce90a9e06bcf47379caf73b9fc6b7a58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15e2d-25d5-4c5b-89c6-b146678679a8" elementFormDefault="qualified">
    <xsd:import namespace="http://schemas.microsoft.com/office/2006/documentManagement/types"/>
    <xsd:import namespace="http://schemas.microsoft.com/office/infopath/2007/PartnerControls"/>
    <xsd:element name="gaaacf6cb62346c5a7bebaf15415dcdc" ma:index="8" nillable="true" ma:taxonomy="true" ma:internalName="gaaacf6cb62346c5a7bebaf15415dcdc" ma:taxonomyFieldName="Dokumenttyp" ma:displayName="Dokumenttyp" ma:fieldId="{0aaacf6c-b623-46c5-a7be-baf15415dcdc}" ma:sspId="aabfeb6e-be73-4729-9d1d-df4fae144553" ma:termSetId="dd42edbe-850e-4b96-a6a7-0a94295116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6ebd7f1-e03d-4da0-a803-243e3087eec8}" ma:internalName="TaxCatchAll" ma:showField="CatchAllData" ma:web="df115e2d-25d5-4c5b-89c6-b14667867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6ebd7f1-e03d-4da0-a803-243e3087eec8}" ma:internalName="TaxCatchAllLabel" ma:readOnly="true" ma:showField="CatchAllDataLabel" ma:web="df115e2d-25d5-4c5b-89c6-b14667867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c01bf85a7c442a380677b1fa33e6be8" ma:index="12" nillable="true" ma:taxonomy="true" ma:internalName="dc01bf85a7c442a380677b1fa33e6be8" ma:taxonomyFieldName="Funktion" ma:displayName="Funktion" ma:fieldId="{dc01bf85-a7c4-42a3-8067-7b1fa33e6be8}" ma:sspId="aabfeb6e-be73-4729-9d1d-df4fae144553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722b57b1d94a088d022b49ea51955c" ma:index="14" nillable="true" ma:taxonomy="true" ma:internalName="pf722b57b1d94a088d022b49ea51955c" ma:taxonomyFieldName="Projektnummer" ma:displayName="Projektnummer" ma:fieldId="{9f722b57-b1d9-4a08-8d02-2b49ea51955c}" ma:sspId="aabfeb6e-be73-4729-9d1d-df4fae144553" ma:termSetId="004eea0f-b746-4012-91c7-d351b236d0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a60a55d60f4325b857a054d166370d" ma:index="16" nillable="true" ma:taxonomy="true" ma:internalName="h7a60a55d60f4325b857a054d166370d" ma:taxonomyFieldName="Geschaeftsnummer" ma:displayName="Geschaeftsnummer" ma:fieldId="{17a60a55-d60f-4325-b857-a054d166370d}" ma:sspId="aabfeb6e-be73-4729-9d1d-df4fae144553" ma:termSetId="f0f0f2d0-d370-48f6-a9af-4c1304380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1708a5c847470daff037a20eb8ee17" ma:index="18" nillable="true" ma:taxonomy="true" ma:internalName="kf1708a5c847470daff037a20eb8ee17" ma:taxonomyFieldName="Kunde" ma:displayName="Kunde" ma:fieldId="{4f1708a5-c847-470d-aff0-37a20eb8ee17}" ma:sspId="aabfeb6e-be73-4729-9d1d-df4fae144553" ma:termSetId="11fca9a3-b8dc-425a-b0fb-c3e74e4b2b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659c813a4d4638af7d300863202890" ma:index="20" nillable="true" ma:taxonomy="true" ma:internalName="kf659c813a4d4638af7d300863202890" ma:taxonomyFieldName="Produkt" ma:displayName="Produkt" ma:fieldId="{4f659c81-3a4d-4638-af7d-300863202890}" ma:sspId="aabfeb6e-be73-4729-9d1d-df4fae144553" ma:termSetId="9df0b538-e849-4599-8adf-0b5dbf7c38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ce3e9a887d4923892caddb6fc8f0d2" ma:index="22" nillable="true" ma:taxonomy="true" ma:internalName="acce3e9a887d4923892caddb6fc8f0d2" ma:taxonomyFieldName="Modul" ma:displayName="Modul" ma:fieldId="{acce3e9a-887d-4923-892c-addb6fc8f0d2}" ma:sspId="aabfeb6e-be73-4729-9d1d-df4fae144553" ma:termSetId="6422948a-98b4-44cd-a875-29dfde4101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8352ca3278f4772ba95a16508741355" ma:index="24" nillable="true" ma:taxonomy="true" ma:internalName="k8352ca3278f4772ba95a16508741355" ma:taxonomyFieldName="Release" ma:displayName="Release" ma:fieldId="{48352ca3-278f-4772-ba95-a16508741355}" ma:sspId="aabfeb6e-be73-4729-9d1d-df4fae144553" ma:termSetId="26db2fc0-be4a-443b-85d2-cfa076619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quenz" ma:index="26" nillable="true" ma:displayName="Sequenz" ma:internalName="Sequenz">
      <xsd:simpleType>
        <xsd:restriction base="dms:Number"/>
      </xsd:simpleType>
    </xsd:element>
    <xsd:element name="ce90a9e06bcf47379caf73b9fc6b7a58" ma:index="27" nillable="true" ma:taxonomy="true" ma:internalName="ce90a9e06bcf47379caf73b9fc6b7a58" ma:taxonomyFieldName="Stichworte" ma:displayName="Stichworte" ma:fieldId="{ce90a9e0-6bcf-4737-9caf-73b9fc6b7a58}" ma:taxonomyMulti="true" ma:sspId="aabfeb6e-be73-4729-9d1d-df4fae144553" ma:termSetId="9a1e984c-19a7-4388-b382-5771e645071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f4042-dd86-4791-99e1-c26540cab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FF615-11AB-4851-A524-9F589D7C48A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13f4042-dd86-4791-99e1-c26540cab57f"/>
    <ds:schemaRef ds:uri="df115e2d-25d5-4c5b-89c6-b146678679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3CA0F6-212D-40CB-AF0B-304E33ADB7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D8EEE-44DA-4EE4-BD90-160C917DA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15e2d-25d5-4c5b-89c6-b146678679a8"/>
    <ds:schemaRef ds:uri="013f4042-dd86-4791-99e1-c26540cab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1 Récapitulation</vt:lpstr>
      <vt:lpstr>2b Synthèse par commune</vt:lpstr>
      <vt:lpstr>2d Coûts particuliers</vt:lpstr>
      <vt:lpstr>2e Soins médicaux d'urgence</vt:lpstr>
      <vt:lpstr>3a Synthèse par commune</vt:lpstr>
      <vt:lpstr>4 Forfaits par cas</vt:lpstr>
      <vt:lpstr>6 Bons de garde</vt:lpstr>
      <vt:lpstr>7 Animation de jeunesse</vt:lpstr>
      <vt:lpstr>8 Hébergement</vt:lpstr>
      <vt:lpstr>'1 Récapitulation'!Druckbereich</vt:lpstr>
      <vt:lpstr>'2b Synthèse par commune'!Druckbereich</vt:lpstr>
      <vt:lpstr>'2d Coûts particuliers'!Druckbereich</vt:lpstr>
      <vt:lpstr>'2e Soins médicaux d''urgence'!Druckbereich</vt:lpstr>
      <vt:lpstr>'3a Synthèse par commune'!Druckbereich</vt:lpstr>
      <vt:lpstr>'4 Forfaits par cas'!Druckbereich</vt:lpstr>
      <vt:lpstr>'6 Bons de garde'!Druckbereich</vt:lpstr>
      <vt:lpstr>'7 Animation de jeunesse'!Druckbereich</vt:lpstr>
      <vt:lpstr>'8 Hébergement'!Druckbereich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Zbinden</dc:creator>
  <cp:lastModifiedBy>Zbinden Markus, GSI-AIS</cp:lastModifiedBy>
  <cp:lastPrinted>2025-07-22T13:19:57Z</cp:lastPrinted>
  <dcterms:created xsi:type="dcterms:W3CDTF">2004-03-12T08:59:06Z</dcterms:created>
  <dcterms:modified xsi:type="dcterms:W3CDTF">2025-11-23T17:16:59Z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0x010100064C068282801F4C8D25088CF0E46DDA00BD5E313B77026B4A91A65BDA9D087A2E</vt:lpwstr>
  </property>
  <property fmtid="{D5CDD505-2E9C-101B-9397-08002B2CF9AE}" pid="3" name="Projektnummer">
    <vt:lpwstr/>
  </property>
  <property fmtid="{D5CDD505-2E9C-101B-9397-08002B2CF9AE}" pid="4" name="Kunde">
    <vt:lpwstr/>
  </property>
  <property fmtid="{D5CDD505-2E9C-101B-9397-08002B2CF9AE}" pid="5" name="Release">
    <vt:lpwstr/>
  </property>
  <property fmtid="{D5CDD505-2E9C-101B-9397-08002B2CF9AE}" pid="6" name="Funktion">
    <vt:lpwstr/>
  </property>
  <property fmtid="{D5CDD505-2E9C-101B-9397-08002B2CF9AE}" pid="7" name="Dokumenttyp">
    <vt:lpwstr/>
  </property>
  <property fmtid="{D5CDD505-2E9C-101B-9397-08002B2CF9AE}" pid="8" name="Geschaeftsnummer">
    <vt:lpwstr/>
  </property>
  <property fmtid="{D5CDD505-2E9C-101B-9397-08002B2CF9AE}" pid="9" name="Stichworte">
    <vt:lpwstr/>
  </property>
  <property fmtid="{D5CDD505-2E9C-101B-9397-08002B2CF9AE}" pid="10" name="Modul">
    <vt:lpwstr/>
  </property>
  <property fmtid="{D5CDD505-2E9C-101B-9397-08002B2CF9AE}" pid="11" name="Produkt">
    <vt:lpwstr/>
  </property>
  <property fmtid="{D5CDD505-2E9C-101B-9397-08002B2CF9AE}" pid="12" name="MSIP_Label_74fdd986-87d9-48c6-acda-407b1ab5fef0_Enabled">
    <vt:lpwstr>true</vt:lpwstr>
  </property>
  <property fmtid="{D5CDD505-2E9C-101B-9397-08002B2CF9AE}" pid="13" name="MSIP_Label_74fdd986-87d9-48c6-acda-407b1ab5fef0_SetDate">
    <vt:lpwstr>2024-06-11T13:18:55Z</vt:lpwstr>
  </property>
  <property fmtid="{D5CDD505-2E9C-101B-9397-08002B2CF9AE}" pid="14" name="MSIP_Label_74fdd986-87d9-48c6-acda-407b1ab5fef0_Method">
    <vt:lpwstr>Standard</vt:lpwstr>
  </property>
  <property fmtid="{D5CDD505-2E9C-101B-9397-08002B2CF9AE}" pid="15" name="MSIP_Label_74fdd986-87d9-48c6-acda-407b1ab5fef0_Name">
    <vt:lpwstr>NICHT KLASSIFIZIERT</vt:lpwstr>
  </property>
  <property fmtid="{D5CDD505-2E9C-101B-9397-08002B2CF9AE}" pid="16" name="MSIP_Label_74fdd986-87d9-48c6-acda-407b1ab5fef0_SiteId">
    <vt:lpwstr>cb96f99a-a111-42d7-9f65-e111197ba4bb</vt:lpwstr>
  </property>
  <property fmtid="{D5CDD505-2E9C-101B-9397-08002B2CF9AE}" pid="17" name="MSIP_Label_74fdd986-87d9-48c6-acda-407b1ab5fef0_ActionId">
    <vt:lpwstr>535e9664-3c19-4f3c-83ce-0e30930e0b77</vt:lpwstr>
  </property>
  <property fmtid="{D5CDD505-2E9C-101B-9397-08002B2CF9AE}" pid="18" name="MSIP_Label_74fdd986-87d9-48c6-acda-407b1ab5fef0_ContentBits">
    <vt:lpwstr>0</vt:lpwstr>
  </property>
</Properties>
</file>