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z_systems\CMI\bede6a81932444178afd26eea2f9aac9\"/>
    </mc:Choice>
  </mc:AlternateContent>
  <bookViews>
    <workbookView xWindow="-756" yWindow="336" windowWidth="19200" windowHeight="12216" activeTab="1"/>
  </bookViews>
  <sheets>
    <sheet name="Schéma de calcul" sheetId="1" r:id="rId1"/>
    <sheet name="Exemple" sheetId="4" r:id="rId2"/>
  </sheets>
  <definedNames>
    <definedName name="_xlnm.Print_Area" localSheetId="1">Exemple!$A$1:$D$58</definedName>
    <definedName name="_xlnm.Print_Area" localSheetId="0">'Schéma de calcul'!$A$1:$D$52</definedName>
  </definedNames>
  <calcPr calcId="162913"/>
</workbook>
</file>

<file path=xl/calcChain.xml><?xml version="1.0" encoding="utf-8"?>
<calcChain xmlns="http://schemas.openxmlformats.org/spreadsheetml/2006/main">
  <c r="B35" i="4" l="1"/>
  <c r="C34" i="4"/>
  <c r="C33" i="4"/>
  <c r="C32" i="4"/>
  <c r="C31" i="4"/>
  <c r="C30" i="4"/>
  <c r="C29" i="4"/>
  <c r="C28" i="4"/>
  <c r="C27" i="4"/>
  <c r="C26" i="4"/>
  <c r="C25" i="4"/>
  <c r="C24" i="4"/>
  <c r="C23" i="4"/>
  <c r="B17" i="4"/>
  <c r="C11" i="4"/>
  <c r="B12" i="4" s="1"/>
  <c r="C34" i="1"/>
  <c r="C33" i="1"/>
  <c r="B35" i="1"/>
  <c r="C11" i="1"/>
  <c r="B12" i="1" s="1"/>
  <c r="B17" i="1"/>
  <c r="C23" i="1"/>
  <c r="C24" i="1"/>
  <c r="C25" i="1"/>
  <c r="C26" i="1"/>
  <c r="C27" i="1"/>
  <c r="C28" i="1"/>
  <c r="C29" i="1"/>
  <c r="C30" i="1"/>
  <c r="C31" i="1"/>
  <c r="C32" i="1"/>
  <c r="C35" i="1" l="1"/>
  <c r="C35" i="4"/>
  <c r="B13" i="1"/>
  <c r="B41" i="1"/>
  <c r="B49" i="1"/>
  <c r="B44" i="1"/>
  <c r="C44" i="1"/>
  <c r="C43" i="1"/>
  <c r="C45" i="1"/>
  <c r="C49" i="1"/>
  <c r="B45" i="1"/>
  <c r="C48" i="1"/>
  <c r="C12" i="1"/>
  <c r="B51" i="1"/>
  <c r="B43" i="1"/>
  <c r="B46" i="1"/>
  <c r="B48" i="1"/>
  <c r="C46" i="1"/>
  <c r="C47" i="1"/>
  <c r="B50" i="1"/>
  <c r="B47" i="1"/>
  <c r="B42" i="1"/>
  <c r="C42" i="1"/>
  <c r="C50" i="1"/>
  <c r="C41" i="1"/>
  <c r="B52" i="1"/>
  <c r="C52" i="1"/>
  <c r="C51" i="1"/>
  <c r="C12" i="4"/>
  <c r="C13" i="4" s="1"/>
  <c r="B13" i="4"/>
  <c r="C13" i="1" l="1"/>
  <c r="B18" i="1"/>
  <c r="B18" i="4"/>
  <c r="B37" i="4" l="1"/>
  <c r="B19" i="4"/>
  <c r="B36" i="4" s="1"/>
  <c r="B37" i="1"/>
  <c r="B19" i="1"/>
  <c r="B36" i="1" s="1"/>
  <c r="B40" i="1" l="1"/>
  <c r="B40" i="4"/>
  <c r="B44" i="4"/>
  <c r="B52" i="4"/>
  <c r="B47" i="4"/>
  <c r="B41" i="4"/>
  <c r="B51" i="4"/>
  <c r="B48" i="4"/>
  <c r="B46" i="4"/>
  <c r="B49" i="4"/>
  <c r="B43" i="4"/>
  <c r="B45" i="4"/>
  <c r="B50" i="4"/>
  <c r="B42" i="4"/>
  <c r="C52" i="4"/>
  <c r="C51" i="4"/>
  <c r="C46" i="4"/>
  <c r="C44" i="4"/>
  <c r="C50" i="4"/>
  <c r="C43" i="4"/>
  <c r="C45" i="4"/>
  <c r="C41" i="4"/>
  <c r="C48" i="4"/>
  <c r="C42" i="4"/>
  <c r="C49" i="4"/>
  <c r="C47" i="4"/>
</calcChain>
</file>

<file path=xl/sharedStrings.xml><?xml version="1.0" encoding="utf-8"?>
<sst xmlns="http://schemas.openxmlformats.org/spreadsheetml/2006/main" count="133" uniqueCount="67">
  <si>
    <t>Degré 4</t>
  </si>
  <si>
    <t>Degré 5</t>
  </si>
  <si>
    <t>Degré 6</t>
  </si>
  <si>
    <t>Degré 7</t>
  </si>
  <si>
    <t>Degré 8</t>
  </si>
  <si>
    <t>Degré 9</t>
  </si>
  <si>
    <t>Degré 10</t>
  </si>
  <si>
    <t xml:space="preserve"> Degré 6 </t>
  </si>
  <si>
    <t>Journées de séjour</t>
  </si>
  <si>
    <t>Journées pondérées</t>
  </si>
  <si>
    <t>Institution:</t>
  </si>
  <si>
    <t>Année:</t>
  </si>
  <si>
    <t>CHF</t>
  </si>
  <si>
    <t>Total des autres dépenses</t>
  </si>
  <si>
    <t xml:space="preserve"> = dépenses de base</t>
  </si>
  <si>
    <t>Degré 0</t>
  </si>
  <si>
    <t>Degré 1</t>
  </si>
  <si>
    <t>Degré 2</t>
  </si>
  <si>
    <t>Degré 3</t>
  </si>
  <si>
    <t>Pondération</t>
  </si>
  <si>
    <t>Total des journées de séjour / Total des journées pondérées</t>
  </si>
  <si>
    <r>
      <t xml:space="preserve">(ne remplir que les cases grisées)                                                         </t>
    </r>
    <r>
      <rPr>
        <b/>
        <sz val="11"/>
        <rFont val="Arial Narrow"/>
        <family val="2"/>
      </rPr>
      <t>Offre:</t>
    </r>
  </si>
  <si>
    <t>Home avec occupation</t>
  </si>
  <si>
    <t>Home</t>
  </si>
  <si>
    <t>Autre offre</t>
  </si>
  <si>
    <t>Centre de jour</t>
  </si>
  <si>
    <t>Degré 11</t>
  </si>
  <si>
    <t>Degré 12</t>
  </si>
  <si>
    <t>CHF / offre</t>
  </si>
  <si>
    <t>en pourcentage de la somme totale des salaires</t>
  </si>
  <si>
    <r>
      <t xml:space="preserve"> + salaires du personnel thérapeutique </t>
    </r>
    <r>
      <rPr>
        <sz val="12"/>
        <color rgb="FF00B050"/>
        <rFont val="Arial Narrow"/>
        <family val="2"/>
      </rPr>
      <t xml:space="preserve">et médical </t>
    </r>
    <r>
      <rPr>
        <sz val="12"/>
        <rFont val="Arial Narrow"/>
        <family val="2"/>
      </rPr>
      <t>selon budget</t>
    </r>
  </si>
  <si>
    <r>
      <t xml:space="preserve"> + </t>
    </r>
    <r>
      <rPr>
        <sz val="12"/>
        <color rgb="FF00B050"/>
        <rFont val="Arial Narrow"/>
        <family val="2"/>
      </rPr>
      <t>prestations sociales s</t>
    </r>
    <r>
      <rPr>
        <sz val="12"/>
        <rFont val="Arial Narrow"/>
        <family val="2"/>
      </rPr>
      <t>elon budget</t>
    </r>
  </si>
  <si>
    <t>Total des charges de salaires et de matériel médical</t>
  </si>
  <si>
    <r>
      <rPr>
        <b/>
        <sz val="12"/>
        <color rgb="FF00B050"/>
        <rFont val="Arial Narrow"/>
        <family val="2"/>
      </rPr>
      <t>Charges</t>
    </r>
    <r>
      <rPr>
        <b/>
        <sz val="12"/>
        <rFont val="Arial Narrow"/>
        <family val="2"/>
      </rPr>
      <t xml:space="preserve"> totales selon budget</t>
    </r>
  </si>
  <si>
    <t>./. charges calculées de salaires et de matériel médical</t>
  </si>
  <si>
    <r>
      <t xml:space="preserve">Dépenses de base par journée de séjour </t>
    </r>
    <r>
      <rPr>
        <sz val="12"/>
        <color rgb="FF00B050"/>
        <rFont val="Arial Narrow"/>
        <family val="2"/>
      </rPr>
      <t>en</t>
    </r>
    <r>
      <rPr>
        <sz val="12"/>
        <rFont val="Arial Narrow"/>
        <family val="2"/>
      </rPr>
      <t xml:space="preserve"> CHF</t>
    </r>
  </si>
  <si>
    <r>
      <t xml:space="preserve">Dépenses de soins par journée pondérée </t>
    </r>
    <r>
      <rPr>
        <sz val="12"/>
        <color rgb="FF00B050"/>
        <rFont val="Arial Narrow"/>
        <family val="2"/>
      </rPr>
      <t>en</t>
    </r>
    <r>
      <rPr>
        <sz val="12"/>
        <rFont val="Arial Narrow"/>
        <family val="2"/>
      </rPr>
      <t xml:space="preserve"> CHF</t>
    </r>
  </si>
  <si>
    <r>
      <t xml:space="preserve">Supplément pour les soins 
par degré </t>
    </r>
    <r>
      <rPr>
        <i/>
        <sz val="10"/>
        <color rgb="FF00B050"/>
        <rFont val="Arial Narrow"/>
        <family val="2"/>
      </rPr>
      <t>en CHF</t>
    </r>
  </si>
  <si>
    <r>
      <t xml:space="preserve">Degré 0 = </t>
    </r>
    <r>
      <rPr>
        <b/>
        <sz val="12"/>
        <color rgb="FF00B050"/>
        <rFont val="Arial Narrow"/>
        <family val="2"/>
      </rPr>
      <t>d</t>
    </r>
    <r>
      <rPr>
        <b/>
        <sz val="12"/>
        <rFont val="Arial Narrow"/>
        <family val="2"/>
      </rPr>
      <t>épenses de base</t>
    </r>
  </si>
  <si>
    <t>Logement avec occupation intégrée</t>
  </si>
  <si>
    <t>Liste anpassen:</t>
  </si>
  <si>
    <t>Logement</t>
  </si>
  <si>
    <t>Structure journalière</t>
  </si>
  <si>
    <r>
      <rPr>
        <sz val="12"/>
        <color rgb="FF00B050"/>
        <rFont val="Arial Narrow"/>
        <family val="2"/>
      </rPr>
      <t>d</t>
    </r>
    <r>
      <rPr>
        <sz val="12"/>
        <rFont val="Arial Narrow"/>
        <family val="2"/>
      </rPr>
      <t>épenses de base par journée de séjour + (pondération par degré x dépenses de soins par journée pondérée)</t>
    </r>
  </si>
  <si>
    <t>Le tarif du degré 0 équivaut aux dépenses de base.</t>
  </si>
  <si>
    <r>
      <t xml:space="preserve">Pourcentage des </t>
    </r>
    <r>
      <rPr>
        <b/>
        <sz val="11"/>
        <color rgb="FF00B050"/>
        <rFont val="Arial Narrow"/>
        <family val="2"/>
      </rPr>
      <t>charges</t>
    </r>
    <r>
      <rPr>
        <b/>
        <sz val="11"/>
        <rFont val="Arial Narrow"/>
        <family val="2"/>
      </rPr>
      <t xml:space="preserve"> de personnel à </t>
    </r>
    <r>
      <rPr>
        <b/>
        <sz val="11"/>
        <color rgb="FF00B050"/>
        <rFont val="Arial Narrow"/>
        <family val="2"/>
      </rPr>
      <t xml:space="preserve">imputer aux </t>
    </r>
    <r>
      <rPr>
        <b/>
        <sz val="11"/>
        <rFont val="Arial Narrow"/>
        <family val="2"/>
      </rPr>
      <t xml:space="preserve">dépenses de base </t>
    </r>
    <r>
      <rPr>
        <sz val="11"/>
        <rFont val="Arial Narrow"/>
        <family val="2"/>
      </rPr>
      <t xml:space="preserve">(au maximum 30 %) </t>
    </r>
  </si>
  <si>
    <t xml:space="preserve">Pourcentage des charges de personnel à imputer aux dépenses de base (au maximum 30 %) </t>
  </si>
  <si>
    <t>Détermination des coûts d’exploitation nets par degré selon le système central, par offre</t>
  </si>
  <si>
    <t>Salaires du personnel d’encadrement/de soins/de formation selon budget</t>
  </si>
  <si>
    <t xml:space="preserve"> + médicaments et matériel médical d’exploitation selon budget</t>
  </si>
  <si>
    <t>./. produits d’exploitation sans recettes tarifaires selon budget</t>
  </si>
  <si>
    <t>./. subvention d’exploitation OFAS selon budget</t>
  </si>
  <si>
    <t>Coûts d’exploitation nets</t>
  </si>
  <si>
    <t xml:space="preserve">Coûts d’exploitation nets par journée de séjour </t>
  </si>
  <si>
    <t>Calcul des coûts d’exploitation nets par journée de séjour</t>
  </si>
  <si>
    <r>
      <t>Dépenses de base par journée de séjour</t>
    </r>
    <r>
      <rPr>
        <sz val="12"/>
        <rFont val="Arial Narrow"/>
        <family val="2"/>
      </rPr>
      <t xml:space="preserve">: dépenses de base divisées par le nombre total de journées de séjour </t>
    </r>
  </si>
  <si>
    <r>
      <t>Dépenses de soins par j</t>
    </r>
    <r>
      <rPr>
        <u/>
        <sz val="12"/>
        <color rgb="FF00B050"/>
        <rFont val="Arial Narrow"/>
        <family val="2"/>
      </rPr>
      <t>ournée pondérée</t>
    </r>
    <r>
      <rPr>
        <sz val="12"/>
        <color rgb="FF00B050"/>
        <rFont val="Arial Narrow"/>
        <family val="2"/>
      </rPr>
      <t>:</t>
    </r>
    <r>
      <rPr>
        <sz val="12"/>
        <rFont val="Arial Narrow"/>
        <family val="2"/>
      </rPr>
      <t xml:space="preserve"> dépenses de soins divisées par le nombre total de journées pondérées</t>
    </r>
  </si>
  <si>
    <t>Calcul des tarifs pour les degrés 1 à 12:</t>
  </si>
  <si>
    <t>Calcul des tarifs pour les degrés 1 à 10:</t>
  </si>
  <si>
    <t xml:space="preserve"> + salaires du personnel thérapeutique et médical selon budget</t>
  </si>
  <si>
    <t xml:space="preserve"> + prestations sociales selon budget</t>
  </si>
  <si>
    <t>Charges totales selon budget</t>
  </si>
  <si>
    <t>Dépenses de base par journée de séjour en CHF</t>
  </si>
  <si>
    <t>Dépenses de soins par journée pondérée en CHF</t>
  </si>
  <si>
    <r>
      <t>Dépenses de soins par journée pondérée</t>
    </r>
    <r>
      <rPr>
        <sz val="12"/>
        <rFont val="Arial Narrow"/>
        <family val="2"/>
      </rPr>
      <t>: dépenses de soins divisées par le nombre total de journées pondérées</t>
    </r>
  </si>
  <si>
    <t>Supplément pour les soins 
par degré en CHF</t>
  </si>
  <si>
    <t>dépenses de base par journée de séjour + (pondération par degré x dépenses de soins par journée pondérée)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</si>
</sst>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31" x14ac:knownFonts="1"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4"/>
      <name val="Arial Narrow"/>
      <family val="2"/>
    </font>
    <font>
      <i/>
      <sz val="10"/>
      <name val="Arial Narrow"/>
      <family val="2"/>
    </font>
    <font>
      <i/>
      <sz val="12"/>
      <name val="Arial Narrow"/>
      <family val="2"/>
    </font>
    <font>
      <b/>
      <sz val="16"/>
      <name val="Arial Narrow"/>
      <family val="2"/>
    </font>
    <font>
      <b/>
      <sz val="11"/>
      <color indexed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i/>
      <sz val="11"/>
      <name val="Arial Narrow"/>
      <family val="2"/>
    </font>
    <font>
      <b/>
      <i/>
      <sz val="12"/>
      <name val="Arial Narrow"/>
      <family val="2"/>
    </font>
    <font>
      <b/>
      <sz val="14"/>
      <name val="Arial Narrow"/>
      <family val="2"/>
    </font>
    <font>
      <b/>
      <sz val="10"/>
      <color indexed="8"/>
      <name val="Arial Narrow"/>
      <family val="2"/>
    </font>
    <font>
      <sz val="12"/>
      <color indexed="10"/>
      <name val="Arial Narrow"/>
      <family val="2"/>
    </font>
    <font>
      <b/>
      <sz val="14"/>
      <name val="Arial"/>
      <family val="2"/>
    </font>
    <font>
      <sz val="14"/>
      <name val="Arial"/>
      <family val="2"/>
    </font>
    <font>
      <u/>
      <sz val="12"/>
      <name val="Arial Narrow"/>
      <family val="2"/>
    </font>
    <font>
      <sz val="10"/>
      <name val="Arial"/>
      <family val="2"/>
    </font>
    <font>
      <sz val="11"/>
      <name val="Arial Narrow"/>
      <family val="2"/>
    </font>
    <font>
      <sz val="8"/>
      <color rgb="FFFF0000"/>
      <name val="Arial"/>
      <family val="2"/>
    </font>
    <font>
      <sz val="12"/>
      <color rgb="FF00B050"/>
      <name val="Arial Narrow"/>
      <family val="2"/>
    </font>
    <font>
      <b/>
      <sz val="12"/>
      <color rgb="FF00B050"/>
      <name val="Arial Narrow"/>
      <family val="2"/>
    </font>
    <font>
      <i/>
      <sz val="10"/>
      <color rgb="FF00B050"/>
      <name val="Arial Narrow"/>
      <family val="2"/>
    </font>
    <font>
      <u/>
      <sz val="12"/>
      <color rgb="FF00B050"/>
      <name val="Arial Narrow"/>
      <family val="2"/>
    </font>
    <font>
      <sz val="10"/>
      <color rgb="FF00B050"/>
      <name val="Arial"/>
      <family val="2"/>
    </font>
    <font>
      <sz val="14"/>
      <color rgb="FF00B050"/>
      <name val="Arial"/>
      <family val="2"/>
    </font>
    <font>
      <b/>
      <sz val="11"/>
      <color rgb="FF00B05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67955565050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9" fontId="3" fillId="2" borderId="1" xfId="0" applyNumberFormat="1" applyFont="1" applyFill="1" applyBorder="1" applyAlignment="1" applyProtection="1">
      <alignment horizontal="right" vertical="center"/>
      <protection locked="0"/>
    </xf>
    <xf numFmtId="3" fontId="3" fillId="2" borderId="2" xfId="0" applyNumberFormat="1" applyFont="1" applyFill="1" applyBorder="1" applyAlignment="1" applyProtection="1">
      <alignment horizontal="right" vertical="center"/>
      <protection locked="0"/>
    </xf>
    <xf numFmtId="3" fontId="3" fillId="2" borderId="3" xfId="0" applyNumberFormat="1" applyFont="1" applyFill="1" applyBorder="1" applyAlignment="1" applyProtection="1">
      <alignment horizontal="right" vertical="center"/>
      <protection locked="0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3" fontId="3" fillId="2" borderId="3" xfId="0" applyNumberFormat="1" applyFont="1" applyFill="1" applyBorder="1" applyAlignment="1" applyProtection="1">
      <alignment horizontal="center" vertical="center"/>
      <protection locked="0"/>
    </xf>
    <xf numFmtId="3" fontId="11" fillId="3" borderId="2" xfId="0" applyNumberFormat="1" applyFont="1" applyFill="1" applyBorder="1" applyAlignment="1" applyProtection="1">
      <alignment horizontal="center" vertical="center"/>
    </xf>
    <xf numFmtId="0" fontId="18" fillId="0" borderId="0" xfId="0" applyFont="1"/>
    <xf numFmtId="0" fontId="11" fillId="3" borderId="2" xfId="0" applyFont="1" applyFill="1" applyBorder="1" applyAlignment="1" applyProtection="1">
      <alignment horizontal="right" vertical="center"/>
    </xf>
    <xf numFmtId="0" fontId="11" fillId="3" borderId="1" xfId="0" applyFont="1" applyFill="1" applyBorder="1" applyAlignment="1" applyProtection="1">
      <alignment horizontal="right" vertical="center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vertical="center"/>
    </xf>
    <xf numFmtId="0" fontId="3" fillId="2" borderId="7" xfId="0" applyFont="1" applyFill="1" applyBorder="1" applyProtection="1"/>
    <xf numFmtId="0" fontId="5" fillId="0" borderId="0" xfId="0" applyFont="1" applyProtection="1"/>
    <xf numFmtId="0" fontId="4" fillId="0" borderId="0" xfId="0" applyFont="1" applyAlignment="1" applyProtection="1">
      <alignment horizontal="center"/>
    </xf>
    <xf numFmtId="0" fontId="3" fillId="0" borderId="3" xfId="0" applyFont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left" vertical="center" wrapText="1"/>
    </xf>
    <xf numFmtId="3" fontId="16" fillId="3" borderId="8" xfId="0" applyNumberFormat="1" applyFont="1" applyFill="1" applyBorder="1" applyAlignment="1" applyProtection="1">
      <alignment horizontal="center" vertical="center" wrapText="1"/>
    </xf>
    <xf numFmtId="3" fontId="3" fillId="3" borderId="2" xfId="0" applyNumberFormat="1" applyFont="1" applyFill="1" applyBorder="1" applyAlignment="1" applyProtection="1">
      <alignment horizontal="right" vertical="center"/>
    </xf>
    <xf numFmtId="165" fontId="11" fillId="0" borderId="0" xfId="0" applyNumberFormat="1" applyFont="1" applyAlignment="1" applyProtection="1">
      <alignment horizontal="left" vertical="center"/>
    </xf>
    <xf numFmtId="0" fontId="4" fillId="3" borderId="3" xfId="0" applyFont="1" applyFill="1" applyBorder="1" applyAlignment="1" applyProtection="1">
      <alignment horizontal="left" vertical="center"/>
    </xf>
    <xf numFmtId="3" fontId="3" fillId="3" borderId="3" xfId="0" applyNumberFormat="1" applyFont="1" applyFill="1" applyBorder="1" applyAlignment="1" applyProtection="1">
      <alignment horizontal="right" vertical="center"/>
    </xf>
    <xf numFmtId="0" fontId="4" fillId="0" borderId="10" xfId="0" applyFont="1" applyFill="1" applyBorder="1" applyAlignment="1" applyProtection="1">
      <alignment horizontal="left" vertical="center"/>
    </xf>
    <xf numFmtId="0" fontId="12" fillId="0" borderId="0" xfId="0" applyFont="1" applyProtection="1"/>
    <xf numFmtId="0" fontId="3" fillId="0" borderId="3" xfId="0" quotePrefix="1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3" fontId="3" fillId="2" borderId="12" xfId="0" applyNumberFormat="1" applyFont="1" applyFill="1" applyBorder="1" applyAlignment="1" applyProtection="1">
      <alignment horizontal="right" vertical="center"/>
    </xf>
    <xf numFmtId="0" fontId="4" fillId="3" borderId="2" xfId="0" applyFont="1" applyFill="1" applyBorder="1" applyAlignment="1" applyProtection="1">
      <alignment horizontal="left" vertical="center"/>
    </xf>
    <xf numFmtId="3" fontId="3" fillId="3" borderId="4" xfId="0" applyNumberFormat="1" applyFont="1" applyFill="1" applyBorder="1" applyAlignment="1" applyProtection="1">
      <alignment horizontal="right" vertical="center"/>
    </xf>
    <xf numFmtId="0" fontId="4" fillId="3" borderId="5" xfId="0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4" fillId="0" borderId="14" xfId="0" applyFont="1" applyFill="1" applyBorder="1" applyAlignment="1" applyProtection="1">
      <alignment horizontal="left" vertical="center"/>
    </xf>
    <xf numFmtId="3" fontId="3" fillId="0" borderId="14" xfId="0" applyNumberFormat="1" applyFont="1" applyFill="1" applyBorder="1" applyAlignment="1" applyProtection="1">
      <alignment horizontal="right" vertical="center"/>
    </xf>
    <xf numFmtId="0" fontId="17" fillId="0" borderId="9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3" fontId="3" fillId="3" borderId="4" xfId="0" applyNumberFormat="1" applyFont="1" applyFill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3" fontId="3" fillId="3" borderId="3" xfId="0" applyNumberFormat="1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left" vertical="center"/>
    </xf>
    <xf numFmtId="3" fontId="3" fillId="3" borderId="2" xfId="0" applyNumberFormat="1" applyFont="1" applyFill="1" applyBorder="1" applyAlignment="1" applyProtection="1">
      <alignment horizontal="center" vertical="center"/>
    </xf>
    <xf numFmtId="3" fontId="3" fillId="3" borderId="8" xfId="0" applyNumberFormat="1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left" vertical="center"/>
    </xf>
    <xf numFmtId="164" fontId="4" fillId="3" borderId="3" xfId="0" applyNumberFormat="1" applyFont="1" applyFill="1" applyBorder="1" applyAlignment="1" applyProtection="1">
      <alignment horizontal="center" vertical="center"/>
    </xf>
    <xf numFmtId="0" fontId="12" fillId="0" borderId="16" xfId="0" applyFont="1" applyBorder="1" applyProtection="1"/>
    <xf numFmtId="0" fontId="7" fillId="0" borderId="0" xfId="0" applyFont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left" vertical="center"/>
    </xf>
    <xf numFmtId="164" fontId="4" fillId="3" borderId="7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Protection="1"/>
    <xf numFmtId="0" fontId="13" fillId="0" borderId="0" xfId="0" applyFont="1" applyBorder="1" applyAlignment="1" applyProtection="1">
      <alignment horizontal="center"/>
    </xf>
    <xf numFmtId="0" fontId="3" fillId="0" borderId="0" xfId="0" quotePrefix="1" applyFont="1" applyFill="1" applyBorder="1" applyAlignment="1" applyProtection="1">
      <alignment horizontal="left" vertical="center"/>
    </xf>
    <xf numFmtId="2" fontId="4" fillId="0" borderId="0" xfId="0" applyNumberFormat="1" applyFont="1" applyFill="1" applyBorder="1" applyAlignment="1" applyProtection="1">
      <alignment horizontal="center" vertical="center"/>
    </xf>
    <xf numFmtId="0" fontId="6" fillId="0" borderId="17" xfId="0" applyFont="1" applyBorder="1" applyProtection="1"/>
    <xf numFmtId="0" fontId="7" fillId="3" borderId="8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/>
    </xf>
    <xf numFmtId="164" fontId="4" fillId="4" borderId="19" xfId="0" applyNumberFormat="1" applyFont="1" applyFill="1" applyBorder="1" applyAlignment="1" applyProtection="1">
      <alignment horizontal="center" vertical="center"/>
    </xf>
    <xf numFmtId="0" fontId="14" fillId="3" borderId="2" xfId="0" applyFont="1" applyFill="1" applyBorder="1" applyAlignment="1" applyProtection="1">
      <alignment horizontal="center"/>
    </xf>
    <xf numFmtId="0" fontId="4" fillId="4" borderId="20" xfId="0" applyFont="1" applyFill="1" applyBorder="1" applyAlignment="1" applyProtection="1">
      <alignment horizontal="center" vertical="center"/>
    </xf>
    <xf numFmtId="164" fontId="4" fillId="4" borderId="21" xfId="0" applyNumberFormat="1" applyFont="1" applyFill="1" applyBorder="1" applyAlignment="1" applyProtection="1">
      <alignment horizontal="center" vertical="center"/>
    </xf>
    <xf numFmtId="164" fontId="8" fillId="3" borderId="22" xfId="0" applyNumberFormat="1" applyFont="1" applyFill="1" applyBorder="1" applyAlignment="1" applyProtection="1">
      <alignment horizontal="center"/>
    </xf>
    <xf numFmtId="0" fontId="8" fillId="3" borderId="3" xfId="0" applyFont="1" applyFill="1" applyBorder="1" applyAlignment="1" applyProtection="1">
      <alignment horizontal="center"/>
    </xf>
    <xf numFmtId="0" fontId="4" fillId="4" borderId="23" xfId="0" applyFont="1" applyFill="1" applyBorder="1" applyAlignment="1" applyProtection="1">
      <alignment horizontal="center" vertical="center"/>
    </xf>
    <xf numFmtId="164" fontId="8" fillId="3" borderId="24" xfId="0" applyNumberFormat="1" applyFont="1" applyFill="1" applyBorder="1" applyAlignment="1" applyProtection="1">
      <alignment horizontal="center"/>
    </xf>
    <xf numFmtId="0" fontId="15" fillId="0" borderId="0" xfId="0" applyFont="1" applyProtection="1"/>
    <xf numFmtId="0" fontId="18" fillId="0" borderId="0" xfId="0" applyFont="1" applyProtection="1"/>
    <xf numFmtId="0" fontId="20" fillId="0" borderId="0" xfId="0" applyFont="1" applyProtection="1"/>
    <xf numFmtId="0" fontId="0" fillId="0" borderId="0" xfId="0" applyProtection="1"/>
    <xf numFmtId="0" fontId="4" fillId="0" borderId="0" xfId="0" applyFont="1" applyProtection="1"/>
    <xf numFmtId="0" fontId="3" fillId="0" borderId="0" xfId="0" applyFont="1" applyAlignment="1" applyProtection="1">
      <alignment horizontal="left" vertical="center"/>
    </xf>
    <xf numFmtId="0" fontId="9" fillId="0" borderId="0" xfId="0" quotePrefix="1" applyNumberFormat="1" applyFont="1" applyAlignment="1" applyProtection="1">
      <alignment horizontal="center" wrapText="1"/>
    </xf>
    <xf numFmtId="2" fontId="15" fillId="4" borderId="25" xfId="0" applyNumberFormat="1" applyFont="1" applyFill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left" vertical="center" wrapText="1"/>
    </xf>
    <xf numFmtId="0" fontId="19" fillId="0" borderId="10" xfId="0" applyFont="1" applyBorder="1" applyAlignment="1" applyProtection="1">
      <alignment horizontal="left" vertical="center" indent="1"/>
    </xf>
    <xf numFmtId="0" fontId="19" fillId="0" borderId="0" xfId="0" applyFont="1" applyAlignment="1" applyProtection="1">
      <alignment horizontal="left" vertical="center" indent="1"/>
    </xf>
    <xf numFmtId="0" fontId="21" fillId="0" borderId="0" xfId="0" applyFont="1"/>
    <xf numFmtId="0" fontId="7" fillId="3" borderId="26" xfId="0" applyFont="1" applyFill="1" applyBorder="1" applyAlignment="1" applyProtection="1">
      <alignment horizontal="center" vertical="center" wrapText="1"/>
    </xf>
    <xf numFmtId="164" fontId="14" fillId="3" borderId="27" xfId="0" applyNumberFormat="1" applyFont="1" applyFill="1" applyBorder="1" applyAlignment="1" applyProtection="1">
      <alignment horizontal="center"/>
    </xf>
    <xf numFmtId="164" fontId="8" fillId="3" borderId="28" xfId="0" applyNumberFormat="1" applyFont="1" applyFill="1" applyBorder="1" applyAlignment="1" applyProtection="1">
      <alignment horizontal="center"/>
    </xf>
    <xf numFmtId="164" fontId="4" fillId="4" borderId="29" xfId="0" applyNumberFormat="1" applyFont="1" applyFill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left" vertical="center"/>
    </xf>
    <xf numFmtId="2" fontId="4" fillId="4" borderId="30" xfId="0" applyNumberFormat="1" applyFont="1" applyFill="1" applyBorder="1" applyAlignment="1" applyProtection="1">
      <alignment horizontal="center" vertical="center"/>
    </xf>
    <xf numFmtId="3" fontId="3" fillId="2" borderId="2" xfId="0" applyNumberFormat="1" applyFont="1" applyFill="1" applyBorder="1" applyAlignment="1" applyProtection="1">
      <alignment horizontal="right" vertical="center"/>
    </xf>
    <xf numFmtId="3" fontId="3" fillId="2" borderId="3" xfId="0" applyNumberFormat="1" applyFont="1" applyFill="1" applyBorder="1" applyAlignment="1" applyProtection="1">
      <alignment horizontal="right" vertical="center"/>
    </xf>
    <xf numFmtId="9" fontId="3" fillId="2" borderId="1" xfId="0" applyNumberFormat="1" applyFont="1" applyFill="1" applyBorder="1" applyAlignment="1" applyProtection="1">
      <alignment horizontal="right" vertical="center"/>
    </xf>
    <xf numFmtId="3" fontId="3" fillId="2" borderId="4" xfId="0" applyNumberFormat="1" applyFont="1" applyFill="1" applyBorder="1" applyAlignment="1" applyProtection="1">
      <alignment horizontal="center" vertical="center"/>
    </xf>
    <xf numFmtId="3" fontId="3" fillId="2" borderId="3" xfId="0" applyNumberFormat="1" applyFont="1" applyFill="1" applyBorder="1" applyAlignment="1" applyProtection="1">
      <alignment horizontal="center" vertical="center"/>
    </xf>
    <xf numFmtId="0" fontId="23" fillId="0" borderId="10" xfId="0" applyFont="1" applyBorder="1" applyAlignment="1" applyProtection="1">
      <alignment vertical="center"/>
    </xf>
    <xf numFmtId="0" fontId="25" fillId="3" borderId="9" xfId="0" applyFont="1" applyFill="1" applyBorder="1" applyAlignment="1" applyProtection="1">
      <alignment horizontal="left" vertical="center"/>
    </xf>
    <xf numFmtId="0" fontId="25" fillId="3" borderId="13" xfId="0" applyFont="1" applyFill="1" applyBorder="1" applyAlignment="1" applyProtection="1">
      <alignment horizontal="left" vertical="center" wrapText="1"/>
    </xf>
    <xf numFmtId="0" fontId="29" fillId="0" borderId="0" xfId="0" applyFont="1"/>
    <xf numFmtId="0" fontId="29" fillId="0" borderId="0" xfId="0" applyFont="1" applyFill="1" applyBorder="1"/>
    <xf numFmtId="0" fontId="28" fillId="0" borderId="0" xfId="0" applyFont="1"/>
    <xf numFmtId="0" fontId="20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9" fillId="0" borderId="0" xfId="0" quotePrefix="1" applyNumberFormat="1" applyFont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22" fillId="5" borderId="32" xfId="0" applyFont="1" applyFill="1" applyBorder="1" applyAlignment="1" applyProtection="1">
      <alignment horizontal="left" vertical="center" wrapText="1"/>
      <protection locked="0"/>
    </xf>
    <xf numFmtId="0" fontId="22" fillId="5" borderId="14" xfId="0" applyFont="1" applyFill="1" applyBorder="1" applyAlignment="1" applyProtection="1">
      <alignment horizontal="left" vertical="center" wrapText="1"/>
      <protection locked="0"/>
    </xf>
    <xf numFmtId="0" fontId="22" fillId="5" borderId="26" xfId="0" applyFont="1" applyFill="1" applyBorder="1" applyAlignment="1" applyProtection="1">
      <alignment horizontal="left" vertical="center" wrapText="1"/>
      <protection locked="0"/>
    </xf>
    <xf numFmtId="0" fontId="22" fillId="5" borderId="32" xfId="0" applyFont="1" applyFill="1" applyBorder="1" applyAlignment="1" applyProtection="1">
      <alignment horizontal="left" vertical="center" wrapText="1"/>
    </xf>
    <xf numFmtId="0" fontId="22" fillId="5" borderId="14" xfId="0" applyFont="1" applyFill="1" applyBorder="1" applyAlignment="1" applyProtection="1">
      <alignment horizontal="left" vertical="center" wrapText="1"/>
    </xf>
    <xf numFmtId="0" fontId="22" fillId="5" borderId="26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/>
    </xf>
    <xf numFmtId="0" fontId="21" fillId="0" borderId="31" xfId="0" applyFont="1" applyBorder="1" applyAlignment="1" applyProtection="1"/>
    <xf numFmtId="0" fontId="21" fillId="0" borderId="27" xfId="0" applyFont="1" applyBorder="1" applyAlignment="1" applyProtection="1"/>
    <xf numFmtId="0" fontId="3" fillId="2" borderId="5" xfId="0" applyFont="1" applyFill="1" applyBorder="1" applyAlignment="1" applyProtection="1">
      <alignment horizontal="left" vertical="center"/>
    </xf>
    <xf numFmtId="0" fontId="4" fillId="3" borderId="9" xfId="0" applyFont="1" applyFill="1" applyBorder="1" applyAlignment="1" applyProtection="1">
      <alignment horizontal="left" vertical="center"/>
    </xf>
    <xf numFmtId="0" fontId="4" fillId="3" borderId="13" xfId="0" applyFont="1" applyFill="1" applyBorder="1" applyAlignment="1" applyProtection="1">
      <alignment horizontal="left" vertical="center" wrapText="1"/>
    </xf>
    <xf numFmtId="0" fontId="9" fillId="0" borderId="0" xfId="0" quotePrefix="1" applyNumberFormat="1" applyFont="1" applyAlignment="1" applyProtection="1">
      <alignment horizontal="left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showGridLines="0" showZeros="0" view="pageLayout" topLeftCell="A20" zoomScaleNormal="100" zoomScaleSheetLayoutView="100" workbookViewId="0">
      <selection activeCell="A10" sqref="A10"/>
    </sheetView>
  </sheetViews>
  <sheetFormatPr baseColWidth="10" defaultRowHeight="13.2" x14ac:dyDescent="0.25"/>
  <cols>
    <col min="1" max="1" width="59.33203125" customWidth="1"/>
    <col min="2" max="2" width="20.6640625" bestFit="1" customWidth="1"/>
    <col min="3" max="3" width="22.44140625" bestFit="1" customWidth="1"/>
    <col min="4" max="4" width="13.6640625" customWidth="1"/>
    <col min="6" max="6" width="22.5546875" hidden="1" customWidth="1"/>
  </cols>
  <sheetData>
    <row r="1" spans="1:9" s="2" customFormat="1" ht="40.950000000000003" customHeight="1" x14ac:dyDescent="0.35">
      <c r="A1" s="97" t="s">
        <v>47</v>
      </c>
      <c r="B1" s="97"/>
      <c r="C1" s="97"/>
      <c r="D1" s="97"/>
    </row>
    <row r="2" spans="1:9" s="2" customFormat="1" ht="15.75" customHeight="1" x14ac:dyDescent="0.35">
      <c r="A2" s="72"/>
      <c r="B2" s="72"/>
      <c r="C2" s="72"/>
      <c r="D2" s="72"/>
    </row>
    <row r="3" spans="1:9" s="2" customFormat="1" ht="15.75" customHeight="1" x14ac:dyDescent="0.3">
      <c r="A3" s="74" t="s">
        <v>21</v>
      </c>
      <c r="B3" s="101"/>
      <c r="C3" s="102"/>
      <c r="D3" s="103"/>
      <c r="E3" s="92" t="s">
        <v>40</v>
      </c>
      <c r="F3" s="92"/>
      <c r="G3" s="92"/>
      <c r="H3" s="92"/>
      <c r="I3" s="92"/>
    </row>
    <row r="4" spans="1:9" s="2" customFormat="1" ht="16.2" customHeight="1" x14ac:dyDescent="0.3">
      <c r="A4" s="11" t="s">
        <v>10</v>
      </c>
      <c r="B4" s="98"/>
      <c r="C4" s="99"/>
      <c r="D4" s="100"/>
      <c r="E4" s="92" t="s">
        <v>39</v>
      </c>
      <c r="F4" s="92"/>
      <c r="G4" s="92"/>
      <c r="H4" s="92"/>
      <c r="I4" s="92"/>
    </row>
    <row r="5" spans="1:9" s="2" customFormat="1" ht="16.2" customHeight="1" x14ac:dyDescent="0.3">
      <c r="A5" s="12" t="s">
        <v>11</v>
      </c>
      <c r="B5" s="13"/>
      <c r="C5" s="14"/>
      <c r="D5" s="15"/>
      <c r="E5" s="92" t="s">
        <v>41</v>
      </c>
      <c r="F5" s="92"/>
      <c r="G5" s="92"/>
      <c r="H5" s="92"/>
      <c r="I5" s="92"/>
    </row>
    <row r="6" spans="1:9" ht="13.95" customHeight="1" x14ac:dyDescent="0.3">
      <c r="A6" s="16"/>
      <c r="B6" s="17" t="s">
        <v>28</v>
      </c>
      <c r="C6" s="16"/>
      <c r="D6" s="16"/>
      <c r="E6" s="93" t="s">
        <v>42</v>
      </c>
      <c r="F6" s="94"/>
      <c r="G6" s="94"/>
      <c r="H6" s="94"/>
      <c r="I6" s="94"/>
    </row>
    <row r="7" spans="1:9" ht="18" customHeight="1" x14ac:dyDescent="0.3">
      <c r="A7" s="82" t="s">
        <v>48</v>
      </c>
      <c r="B7" s="5"/>
      <c r="C7" s="75"/>
      <c r="D7" s="76"/>
      <c r="E7" s="93" t="s">
        <v>24</v>
      </c>
      <c r="F7" s="94" t="s">
        <v>22</v>
      </c>
      <c r="G7" s="94"/>
      <c r="H7" s="94"/>
      <c r="I7" s="94"/>
    </row>
    <row r="8" spans="1:9" ht="18" customHeight="1" x14ac:dyDescent="0.25">
      <c r="A8" s="18" t="s">
        <v>30</v>
      </c>
      <c r="B8" s="6"/>
      <c r="C8" s="75"/>
      <c r="D8" s="76"/>
      <c r="F8" s="77" t="s">
        <v>23</v>
      </c>
    </row>
    <row r="9" spans="1:9" ht="18" customHeight="1" x14ac:dyDescent="0.25">
      <c r="A9" s="18" t="s">
        <v>49</v>
      </c>
      <c r="B9" s="6"/>
      <c r="C9" s="75"/>
      <c r="D9" s="76"/>
      <c r="F9" s="77" t="s">
        <v>24</v>
      </c>
    </row>
    <row r="10" spans="1:9" ht="18" customHeight="1" x14ac:dyDescent="0.25">
      <c r="A10" s="18" t="s">
        <v>31</v>
      </c>
      <c r="B10" s="6"/>
      <c r="C10" s="89" t="s">
        <v>29</v>
      </c>
      <c r="D10" s="76"/>
      <c r="F10" s="77" t="s">
        <v>25</v>
      </c>
    </row>
    <row r="11" spans="1:9" ht="49.95" customHeight="1" x14ac:dyDescent="0.3">
      <c r="A11" s="19" t="s">
        <v>45</v>
      </c>
      <c r="B11" s="4"/>
      <c r="C11" s="20">
        <f>IF(B11&lt;30.01%,B11*(B7+B8+B10),"zu hoher Prozentsatz, maximal 30% !")</f>
        <v>0</v>
      </c>
      <c r="D11" s="16"/>
    </row>
    <row r="12" spans="1:9" ht="20.100000000000001" customHeight="1" x14ac:dyDescent="0.3">
      <c r="A12" s="90" t="s">
        <v>32</v>
      </c>
      <c r="B12" s="21">
        <f>B7+B8+B9+B10-C11</f>
        <v>0</v>
      </c>
      <c r="C12" s="22" t="e">
        <f>B12/B14</f>
        <v>#DIV/0!</v>
      </c>
      <c r="D12" s="16"/>
    </row>
    <row r="13" spans="1:9" ht="19.5" customHeight="1" x14ac:dyDescent="0.3">
      <c r="A13" s="23" t="s">
        <v>13</v>
      </c>
      <c r="B13" s="24">
        <f>B14-B12</f>
        <v>0</v>
      </c>
      <c r="C13" s="22" t="e">
        <f>1-C12</f>
        <v>#DIV/0!</v>
      </c>
      <c r="D13" s="16"/>
    </row>
    <row r="14" spans="1:9" s="1" customFormat="1" ht="19.5" customHeight="1" x14ac:dyDescent="0.3">
      <c r="A14" s="25" t="s">
        <v>33</v>
      </c>
      <c r="B14" s="6"/>
      <c r="C14" s="22">
        <v>1</v>
      </c>
      <c r="D14" s="26"/>
    </row>
    <row r="15" spans="1:9" s="1" customFormat="1" ht="20.100000000000001" customHeight="1" x14ac:dyDescent="0.3">
      <c r="A15" s="27" t="s">
        <v>50</v>
      </c>
      <c r="B15" s="6"/>
      <c r="C15" s="28"/>
      <c r="D15" s="26"/>
    </row>
    <row r="16" spans="1:9" s="1" customFormat="1" ht="20.100000000000001" hidden="1" customHeight="1" x14ac:dyDescent="0.3">
      <c r="A16" s="29" t="s">
        <v>51</v>
      </c>
      <c r="B16" s="30"/>
      <c r="C16" s="28"/>
      <c r="D16" s="26"/>
    </row>
    <row r="17" spans="1:4" s="1" customFormat="1" ht="20.100000000000001" customHeight="1" x14ac:dyDescent="0.3">
      <c r="A17" s="31" t="s">
        <v>52</v>
      </c>
      <c r="B17" s="21">
        <f>B14-B15-B16</f>
        <v>0</v>
      </c>
      <c r="C17" s="28"/>
      <c r="D17" s="26"/>
    </row>
    <row r="18" spans="1:4" s="1" customFormat="1" ht="15.6" x14ac:dyDescent="0.3">
      <c r="A18" s="91" t="s">
        <v>34</v>
      </c>
      <c r="B18" s="32" t="e">
        <f>B17*C12</f>
        <v>#DIV/0!</v>
      </c>
      <c r="C18" s="28"/>
      <c r="D18" s="26"/>
    </row>
    <row r="19" spans="1:4" s="1" customFormat="1" ht="20.100000000000001" customHeight="1" x14ac:dyDescent="0.3">
      <c r="A19" s="33" t="s">
        <v>14</v>
      </c>
      <c r="B19" s="34" t="e">
        <f>B17-B18</f>
        <v>#DIV/0!</v>
      </c>
      <c r="C19" s="28"/>
      <c r="D19" s="26"/>
    </row>
    <row r="20" spans="1:4" s="1" customFormat="1" ht="9" customHeight="1" x14ac:dyDescent="0.3">
      <c r="A20" s="35"/>
      <c r="B20" s="36"/>
      <c r="C20" s="28"/>
      <c r="D20" s="26"/>
    </row>
    <row r="21" spans="1:4" s="1" customFormat="1" ht="20.100000000000001" customHeight="1" x14ac:dyDescent="0.3">
      <c r="A21" s="37"/>
      <c r="B21" s="9" t="s">
        <v>8</v>
      </c>
      <c r="C21" s="9" t="s">
        <v>9</v>
      </c>
      <c r="D21" s="26"/>
    </row>
    <row r="22" spans="1:4" s="1" customFormat="1" ht="20.100000000000001" customHeight="1" x14ac:dyDescent="0.3">
      <c r="A22" s="38" t="s">
        <v>15</v>
      </c>
      <c r="B22" s="7">
        <v>0</v>
      </c>
      <c r="C22" s="39"/>
      <c r="D22" s="26"/>
    </row>
    <row r="23" spans="1:4" s="1" customFormat="1" ht="20.100000000000001" customHeight="1" x14ac:dyDescent="0.3">
      <c r="A23" s="40" t="s">
        <v>16</v>
      </c>
      <c r="B23" s="8">
        <v>0</v>
      </c>
      <c r="C23" s="41" t="str">
        <f t="shared" ref="C23:C34" si="0">IF(B23&gt;0,(B23*D41)," ")</f>
        <v xml:space="preserve"> </v>
      </c>
      <c r="D23" s="26"/>
    </row>
    <row r="24" spans="1:4" s="1" customFormat="1" ht="20.100000000000001" customHeight="1" x14ac:dyDescent="0.3">
      <c r="A24" s="40" t="s">
        <v>17</v>
      </c>
      <c r="B24" s="8"/>
      <c r="C24" s="41" t="str">
        <f t="shared" si="0"/>
        <v xml:space="preserve"> </v>
      </c>
      <c r="D24" s="26"/>
    </row>
    <row r="25" spans="1:4" s="1" customFormat="1" ht="20.100000000000001" customHeight="1" x14ac:dyDescent="0.3">
      <c r="A25" s="40" t="s">
        <v>18</v>
      </c>
      <c r="B25" s="8"/>
      <c r="C25" s="41" t="str">
        <f t="shared" si="0"/>
        <v xml:space="preserve"> </v>
      </c>
      <c r="D25" s="26"/>
    </row>
    <row r="26" spans="1:4" s="1" customFormat="1" ht="20.100000000000001" customHeight="1" x14ac:dyDescent="0.3">
      <c r="A26" s="40" t="s">
        <v>0</v>
      </c>
      <c r="B26" s="8"/>
      <c r="C26" s="41" t="str">
        <f t="shared" si="0"/>
        <v xml:space="preserve"> </v>
      </c>
      <c r="D26" s="26"/>
    </row>
    <row r="27" spans="1:4" s="1" customFormat="1" ht="20.100000000000001" customHeight="1" x14ac:dyDescent="0.3">
      <c r="A27" s="40" t="s">
        <v>1</v>
      </c>
      <c r="B27" s="8"/>
      <c r="C27" s="41" t="str">
        <f t="shared" si="0"/>
        <v xml:space="preserve"> </v>
      </c>
      <c r="D27" s="26"/>
    </row>
    <row r="28" spans="1:4" s="1" customFormat="1" ht="20.100000000000001" customHeight="1" x14ac:dyDescent="0.3">
      <c r="A28" s="40" t="s">
        <v>2</v>
      </c>
      <c r="B28" s="8"/>
      <c r="C28" s="41" t="str">
        <f t="shared" si="0"/>
        <v xml:space="preserve"> </v>
      </c>
      <c r="D28" s="26"/>
    </row>
    <row r="29" spans="1:4" s="1" customFormat="1" ht="20.100000000000001" customHeight="1" x14ac:dyDescent="0.3">
      <c r="A29" s="40" t="s">
        <v>3</v>
      </c>
      <c r="B29" s="8"/>
      <c r="C29" s="41" t="str">
        <f t="shared" si="0"/>
        <v xml:space="preserve"> </v>
      </c>
      <c r="D29" s="26"/>
    </row>
    <row r="30" spans="1:4" s="1" customFormat="1" ht="20.100000000000001" customHeight="1" x14ac:dyDescent="0.3">
      <c r="A30" s="40" t="s">
        <v>4</v>
      </c>
      <c r="B30" s="8"/>
      <c r="C30" s="41" t="str">
        <f t="shared" si="0"/>
        <v xml:space="preserve"> </v>
      </c>
      <c r="D30" s="26"/>
    </row>
    <row r="31" spans="1:4" s="1" customFormat="1" ht="20.100000000000001" customHeight="1" x14ac:dyDescent="0.3">
      <c r="A31" s="40" t="s">
        <v>5</v>
      </c>
      <c r="B31" s="8"/>
      <c r="C31" s="41" t="str">
        <f t="shared" si="0"/>
        <v xml:space="preserve"> </v>
      </c>
      <c r="D31" s="26"/>
    </row>
    <row r="32" spans="1:4" s="1" customFormat="1" ht="20.100000000000001" customHeight="1" x14ac:dyDescent="0.3">
      <c r="A32" s="40" t="s">
        <v>6</v>
      </c>
      <c r="B32" s="8">
        <v>0</v>
      </c>
      <c r="C32" s="41" t="str">
        <f t="shared" si="0"/>
        <v xml:space="preserve"> </v>
      </c>
      <c r="D32" s="26"/>
    </row>
    <row r="33" spans="1:4" s="1" customFormat="1" ht="20.100000000000001" customHeight="1" x14ac:dyDescent="0.3">
      <c r="A33" s="40" t="s">
        <v>26</v>
      </c>
      <c r="B33" s="8"/>
      <c r="C33" s="41" t="str">
        <f t="shared" si="0"/>
        <v xml:space="preserve"> </v>
      </c>
      <c r="D33" s="26"/>
    </row>
    <row r="34" spans="1:4" s="1" customFormat="1" ht="20.100000000000001" customHeight="1" x14ac:dyDescent="0.3">
      <c r="A34" s="40" t="s">
        <v>27</v>
      </c>
      <c r="B34" s="8"/>
      <c r="C34" s="41" t="str">
        <f t="shared" si="0"/>
        <v xml:space="preserve"> </v>
      </c>
      <c r="D34" s="26"/>
    </row>
    <row r="35" spans="1:4" ht="20.100000000000001" customHeight="1" x14ac:dyDescent="0.3">
      <c r="A35" s="42" t="s">
        <v>20</v>
      </c>
      <c r="B35" s="43">
        <f>SUM(B22:B34)</f>
        <v>0</v>
      </c>
      <c r="C35" s="44">
        <f>SUM(C22:C34)</f>
        <v>0</v>
      </c>
      <c r="D35" s="16"/>
    </row>
    <row r="36" spans="1:4" s="1" customFormat="1" ht="20.100000000000001" customHeight="1" x14ac:dyDescent="0.3">
      <c r="A36" s="45" t="s">
        <v>35</v>
      </c>
      <c r="B36" s="46" t="e">
        <f>IF(B19&gt;0,(B19/B35)," ")</f>
        <v>#DIV/0!</v>
      </c>
      <c r="C36" s="47"/>
      <c r="D36" s="48"/>
    </row>
    <row r="37" spans="1:4" s="2" customFormat="1" ht="20.100000000000001" customHeight="1" x14ac:dyDescent="0.35">
      <c r="A37" s="49" t="s">
        <v>36</v>
      </c>
      <c r="B37" s="50" t="e">
        <f>IF(B18&gt;0,(B18/C35),"  ")</f>
        <v>#DIV/0!</v>
      </c>
      <c r="C37" s="51"/>
      <c r="D37" s="52"/>
    </row>
    <row r="38" spans="1:4" s="2" customFormat="1" ht="9.75" customHeight="1" thickBot="1" x14ac:dyDescent="0.4">
      <c r="A38" s="53"/>
      <c r="B38" s="54"/>
      <c r="C38" s="55"/>
      <c r="D38" s="52"/>
    </row>
    <row r="39" spans="1:4" s="2" customFormat="1" ht="26.25" customHeight="1" x14ac:dyDescent="0.3">
      <c r="A39" s="73" t="s">
        <v>53</v>
      </c>
      <c r="B39" s="83" t="s">
        <v>12</v>
      </c>
      <c r="C39" s="78" t="s">
        <v>37</v>
      </c>
      <c r="D39" s="56" t="s">
        <v>19</v>
      </c>
    </row>
    <row r="40" spans="1:4" ht="20.100000000000001" customHeight="1" x14ac:dyDescent="0.3">
      <c r="A40" s="57" t="s">
        <v>38</v>
      </c>
      <c r="B40" s="58" t="e">
        <f>IF(B$18+B$19+$B35&gt;0,(B19/B35)," ")</f>
        <v>#DIV/0!</v>
      </c>
      <c r="C40" s="79"/>
      <c r="D40" s="59"/>
    </row>
    <row r="41" spans="1:4" ht="20.100000000000001" customHeight="1" x14ac:dyDescent="0.3">
      <c r="A41" s="60" t="s">
        <v>16</v>
      </c>
      <c r="B41" s="61" t="str">
        <f t="shared" ref="B41:B52" si="1">IF(B$12+B$14+B$35&gt;0,(B$36+D41*B$37),"")</f>
        <v/>
      </c>
      <c r="C41" s="80" t="str">
        <f t="shared" ref="C41:C52" si="2">IF(B$12+B$14+B$35&gt;0,(B$37*D41),"")</f>
        <v/>
      </c>
      <c r="D41" s="63">
        <v>1</v>
      </c>
    </row>
    <row r="42" spans="1:4" ht="20.100000000000001" customHeight="1" x14ac:dyDescent="0.3">
      <c r="A42" s="60" t="s">
        <v>17</v>
      </c>
      <c r="B42" s="61" t="str">
        <f t="shared" si="1"/>
        <v/>
      </c>
      <c r="C42" s="80" t="str">
        <f t="shared" si="2"/>
        <v/>
      </c>
      <c r="D42" s="63">
        <v>2</v>
      </c>
    </row>
    <row r="43" spans="1:4" ht="20.100000000000001" customHeight="1" x14ac:dyDescent="0.3">
      <c r="A43" s="60" t="s">
        <v>18</v>
      </c>
      <c r="B43" s="61" t="str">
        <f t="shared" si="1"/>
        <v/>
      </c>
      <c r="C43" s="80" t="str">
        <f t="shared" si="2"/>
        <v/>
      </c>
      <c r="D43" s="63">
        <v>3</v>
      </c>
    </row>
    <row r="44" spans="1:4" ht="20.100000000000001" customHeight="1" x14ac:dyDescent="0.3">
      <c r="A44" s="60" t="s">
        <v>0</v>
      </c>
      <c r="B44" s="61" t="str">
        <f t="shared" si="1"/>
        <v/>
      </c>
      <c r="C44" s="80" t="str">
        <f t="shared" si="2"/>
        <v/>
      </c>
      <c r="D44" s="63">
        <v>4</v>
      </c>
    </row>
    <row r="45" spans="1:4" ht="20.100000000000001" customHeight="1" x14ac:dyDescent="0.3">
      <c r="A45" s="60" t="s">
        <v>1</v>
      </c>
      <c r="B45" s="61" t="str">
        <f t="shared" si="1"/>
        <v/>
      </c>
      <c r="C45" s="80" t="str">
        <f t="shared" si="2"/>
        <v/>
      </c>
      <c r="D45" s="63">
        <v>5</v>
      </c>
    </row>
    <row r="46" spans="1:4" ht="20.100000000000001" customHeight="1" x14ac:dyDescent="0.3">
      <c r="A46" s="60" t="s">
        <v>7</v>
      </c>
      <c r="B46" s="61" t="str">
        <f t="shared" si="1"/>
        <v/>
      </c>
      <c r="C46" s="80" t="str">
        <f t="shared" si="2"/>
        <v/>
      </c>
      <c r="D46" s="63">
        <v>6</v>
      </c>
    </row>
    <row r="47" spans="1:4" ht="20.100000000000001" customHeight="1" x14ac:dyDescent="0.3">
      <c r="A47" s="60" t="s">
        <v>3</v>
      </c>
      <c r="B47" s="61" t="str">
        <f t="shared" si="1"/>
        <v/>
      </c>
      <c r="C47" s="80" t="str">
        <f t="shared" si="2"/>
        <v/>
      </c>
      <c r="D47" s="63">
        <v>7</v>
      </c>
    </row>
    <row r="48" spans="1:4" ht="20.100000000000001" customHeight="1" x14ac:dyDescent="0.3">
      <c r="A48" s="60" t="s">
        <v>4</v>
      </c>
      <c r="B48" s="61" t="str">
        <f t="shared" si="1"/>
        <v/>
      </c>
      <c r="C48" s="80" t="str">
        <f t="shared" si="2"/>
        <v/>
      </c>
      <c r="D48" s="63">
        <v>8</v>
      </c>
    </row>
    <row r="49" spans="1:4" ht="20.100000000000001" customHeight="1" x14ac:dyDescent="0.3">
      <c r="A49" s="60" t="s">
        <v>5</v>
      </c>
      <c r="B49" s="61" t="str">
        <f t="shared" si="1"/>
        <v/>
      </c>
      <c r="C49" s="80" t="str">
        <f t="shared" si="2"/>
        <v/>
      </c>
      <c r="D49" s="63">
        <v>9</v>
      </c>
    </row>
    <row r="50" spans="1:4" ht="20.100000000000001" customHeight="1" x14ac:dyDescent="0.3">
      <c r="A50" s="60" t="s">
        <v>6</v>
      </c>
      <c r="B50" s="61" t="str">
        <f t="shared" si="1"/>
        <v/>
      </c>
      <c r="C50" s="62" t="str">
        <f t="shared" si="2"/>
        <v/>
      </c>
      <c r="D50" s="63">
        <v>10</v>
      </c>
    </row>
    <row r="51" spans="1:4" ht="20.100000000000001" customHeight="1" x14ac:dyDescent="0.3">
      <c r="A51" s="60" t="s">
        <v>26</v>
      </c>
      <c r="B51" s="61" t="str">
        <f t="shared" si="1"/>
        <v/>
      </c>
      <c r="C51" s="62" t="str">
        <f t="shared" si="2"/>
        <v/>
      </c>
      <c r="D51" s="63">
        <v>11</v>
      </c>
    </row>
    <row r="52" spans="1:4" ht="20.100000000000001" customHeight="1" thickBot="1" x14ac:dyDescent="0.35">
      <c r="A52" s="64" t="s">
        <v>27</v>
      </c>
      <c r="B52" s="81" t="str">
        <f t="shared" si="1"/>
        <v/>
      </c>
      <c r="C52" s="65" t="str">
        <f t="shared" si="2"/>
        <v/>
      </c>
      <c r="D52" s="63">
        <v>12</v>
      </c>
    </row>
    <row r="53" spans="1:4" s="3" customFormat="1" ht="46.2" customHeight="1" x14ac:dyDescent="0.35">
      <c r="A53" s="66" t="s">
        <v>54</v>
      </c>
      <c r="B53" s="67"/>
      <c r="C53" s="67"/>
      <c r="D53" s="67"/>
    </row>
    <row r="54" spans="1:4" ht="19.95" customHeight="1" x14ac:dyDescent="0.3">
      <c r="A54" s="68" t="s">
        <v>55</v>
      </c>
      <c r="B54" s="69"/>
      <c r="C54" s="69"/>
      <c r="D54" s="69"/>
    </row>
    <row r="55" spans="1:4" s="10" customFormat="1" ht="39.6" customHeight="1" x14ac:dyDescent="0.3">
      <c r="A55" s="95" t="s">
        <v>56</v>
      </c>
      <c r="B55" s="96"/>
      <c r="C55" s="96"/>
      <c r="D55" s="96"/>
    </row>
    <row r="56" spans="1:4" ht="15.6" x14ac:dyDescent="0.3">
      <c r="A56" s="70" t="s">
        <v>44</v>
      </c>
      <c r="B56" s="69"/>
      <c r="C56" s="69"/>
      <c r="D56" s="69"/>
    </row>
    <row r="57" spans="1:4" ht="21" customHeight="1" x14ac:dyDescent="0.3">
      <c r="A57" s="70" t="s">
        <v>57</v>
      </c>
      <c r="B57" s="69"/>
      <c r="C57" s="69"/>
      <c r="D57" s="69"/>
    </row>
    <row r="58" spans="1:4" ht="18" customHeight="1" x14ac:dyDescent="0.25">
      <c r="A58" s="71" t="s">
        <v>43</v>
      </c>
      <c r="B58" s="69"/>
      <c r="C58" s="69"/>
      <c r="D58" s="69"/>
    </row>
    <row r="60" spans="1:4" ht="3" customHeight="1" x14ac:dyDescent="0.25"/>
  </sheetData>
  <mergeCells count="4">
    <mergeCell ref="A55:D55"/>
    <mergeCell ref="A1:D1"/>
    <mergeCell ref="B4:D4"/>
    <mergeCell ref="B3:D3"/>
  </mergeCells>
  <phoneticPr fontId="0" type="noConversion"/>
  <dataValidations count="1">
    <dataValidation type="list" allowBlank="1" showInputMessage="1" showErrorMessage="1" sqref="B3:D3">
      <formula1>$F$7:$F$10</formula1>
    </dataValidation>
  </dataValidations>
  <printOptions gridLinesSet="0"/>
  <pageMargins left="0.9055118110236221" right="0.43307086614173229" top="0.43307086614173229" bottom="0.55118110236220474" header="0.23622047244094491" footer="0.19685039370078741"/>
  <pageSetup paperSize="9" scale="76" orientation="portrait" r:id="rId1"/>
  <headerFooter alignWithMargins="0">
    <oddHeader>&amp;L&amp;11Tarif applicable aux adultes &amp;K00B050en situation de handicap vivant en home</oddHeader>
    <oddFooter>&amp;R2011/V0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showGridLines="0" showZeros="0" tabSelected="1" zoomScaleNormal="100" zoomScaleSheetLayoutView="100" workbookViewId="0">
      <selection activeCell="B10" sqref="B10"/>
    </sheetView>
  </sheetViews>
  <sheetFormatPr baseColWidth="10" defaultRowHeight="13.2" x14ac:dyDescent="0.25"/>
  <cols>
    <col min="1" max="1" width="59.33203125" customWidth="1"/>
    <col min="2" max="2" width="20.6640625" bestFit="1" customWidth="1"/>
    <col min="3" max="3" width="22.44140625" bestFit="1" customWidth="1"/>
    <col min="4" max="4" width="13.6640625" customWidth="1"/>
    <col min="6" max="6" width="22.5546875" hidden="1" customWidth="1"/>
  </cols>
  <sheetData>
    <row r="1" spans="1:6" s="2" customFormat="1" ht="40.950000000000003" customHeight="1" x14ac:dyDescent="0.35">
      <c r="A1" s="113" t="s">
        <v>47</v>
      </c>
      <c r="B1" s="113"/>
      <c r="C1" s="113"/>
      <c r="D1" s="113"/>
    </row>
    <row r="2" spans="1:6" s="2" customFormat="1" ht="15.75" customHeight="1" x14ac:dyDescent="0.35">
      <c r="A2" s="72"/>
      <c r="B2" s="72"/>
      <c r="C2" s="72"/>
      <c r="D2" s="72"/>
    </row>
    <row r="3" spans="1:6" s="2" customFormat="1" ht="15.75" customHeight="1" x14ac:dyDescent="0.3">
      <c r="A3" s="74" t="s">
        <v>21</v>
      </c>
      <c r="B3" s="104"/>
      <c r="C3" s="105"/>
      <c r="D3" s="106"/>
      <c r="E3" s="92"/>
    </row>
    <row r="4" spans="1:6" s="2" customFormat="1" ht="16.2" customHeight="1" x14ac:dyDescent="0.3">
      <c r="A4" s="11" t="s">
        <v>10</v>
      </c>
      <c r="B4" s="107"/>
      <c r="C4" s="108"/>
      <c r="D4" s="109"/>
      <c r="E4" s="92"/>
    </row>
    <row r="5" spans="1:6" s="2" customFormat="1" ht="16.2" customHeight="1" x14ac:dyDescent="0.3">
      <c r="A5" s="12" t="s">
        <v>11</v>
      </c>
      <c r="B5" s="110"/>
      <c r="C5" s="14"/>
      <c r="D5" s="15"/>
      <c r="E5" s="92"/>
    </row>
    <row r="6" spans="1:6" ht="13.95" customHeight="1" x14ac:dyDescent="0.3">
      <c r="A6" s="16"/>
      <c r="B6" s="17" t="s">
        <v>28</v>
      </c>
      <c r="C6" s="16"/>
      <c r="D6" s="16"/>
      <c r="E6" s="93"/>
    </row>
    <row r="7" spans="1:6" ht="18" customHeight="1" x14ac:dyDescent="0.3">
      <c r="A7" s="82" t="s">
        <v>48</v>
      </c>
      <c r="B7" s="84"/>
      <c r="C7" s="75"/>
      <c r="D7" s="76"/>
      <c r="E7" s="93"/>
      <c r="F7" s="77" t="s">
        <v>22</v>
      </c>
    </row>
    <row r="8" spans="1:6" ht="18" customHeight="1" x14ac:dyDescent="0.25">
      <c r="A8" s="18" t="s">
        <v>59</v>
      </c>
      <c r="B8" s="85"/>
      <c r="C8" s="75"/>
      <c r="D8" s="76"/>
      <c r="F8" s="77" t="s">
        <v>23</v>
      </c>
    </row>
    <row r="9" spans="1:6" ht="18" customHeight="1" x14ac:dyDescent="0.25">
      <c r="A9" s="18" t="s">
        <v>49</v>
      </c>
      <c r="B9" s="85"/>
      <c r="C9" s="75"/>
      <c r="D9" s="76"/>
      <c r="F9" s="77" t="s">
        <v>24</v>
      </c>
    </row>
    <row r="10" spans="1:6" ht="18" customHeight="1" x14ac:dyDescent="0.25">
      <c r="A10" s="18" t="s">
        <v>60</v>
      </c>
      <c r="B10" s="85"/>
      <c r="C10" s="89" t="s">
        <v>29</v>
      </c>
      <c r="D10" s="76"/>
      <c r="F10" s="77" t="s">
        <v>25</v>
      </c>
    </row>
    <row r="11" spans="1:6" ht="49.95" customHeight="1" x14ac:dyDescent="0.3">
      <c r="A11" s="19" t="s">
        <v>46</v>
      </c>
      <c r="B11" s="86"/>
      <c r="C11" s="20">
        <f>IF(B11&lt;30.01%,B11*(B7+B8+B10),"zu hoher Prozentsatz, maximal 30% !")</f>
        <v>0</v>
      </c>
      <c r="D11" s="16"/>
    </row>
    <row r="12" spans="1:6" ht="20.100000000000001" customHeight="1" x14ac:dyDescent="0.3">
      <c r="A12" s="111" t="s">
        <v>32</v>
      </c>
      <c r="B12" s="21">
        <f>B7+B8+B9+B10-C11</f>
        <v>0</v>
      </c>
      <c r="C12" s="22" t="e">
        <f>B12/B14</f>
        <v>#DIV/0!</v>
      </c>
      <c r="D12" s="16"/>
    </row>
    <row r="13" spans="1:6" ht="19.5" customHeight="1" x14ac:dyDescent="0.3">
      <c r="A13" s="23" t="s">
        <v>13</v>
      </c>
      <c r="B13" s="24">
        <f>B14-B12</f>
        <v>0</v>
      </c>
      <c r="C13" s="22" t="e">
        <f>1-C12</f>
        <v>#DIV/0!</v>
      </c>
      <c r="D13" s="16"/>
    </row>
    <row r="14" spans="1:6" s="1" customFormat="1" ht="19.5" customHeight="1" x14ac:dyDescent="0.3">
      <c r="A14" s="25" t="s">
        <v>61</v>
      </c>
      <c r="B14" s="85"/>
      <c r="C14" s="22">
        <v>1</v>
      </c>
      <c r="D14" s="26"/>
    </row>
    <row r="15" spans="1:6" s="1" customFormat="1" ht="20.100000000000001" customHeight="1" x14ac:dyDescent="0.3">
      <c r="A15" s="27" t="s">
        <v>50</v>
      </c>
      <c r="B15" s="85"/>
      <c r="C15" s="28"/>
      <c r="D15" s="26"/>
    </row>
    <row r="16" spans="1:6" s="1" customFormat="1" ht="20.100000000000001" hidden="1" customHeight="1" x14ac:dyDescent="0.3">
      <c r="A16" s="29" t="s">
        <v>51</v>
      </c>
      <c r="B16" s="30"/>
      <c r="C16" s="28"/>
      <c r="D16" s="26"/>
    </row>
    <row r="17" spans="1:4" s="1" customFormat="1" ht="20.100000000000001" customHeight="1" x14ac:dyDescent="0.3">
      <c r="A17" s="31" t="s">
        <v>52</v>
      </c>
      <c r="B17" s="21">
        <f>B14-B15-B16</f>
        <v>0</v>
      </c>
      <c r="C17" s="28"/>
      <c r="D17" s="26"/>
    </row>
    <row r="18" spans="1:4" s="1" customFormat="1" ht="15.6" x14ac:dyDescent="0.3">
      <c r="A18" s="112" t="s">
        <v>34</v>
      </c>
      <c r="B18" s="32" t="e">
        <f>B17*C12</f>
        <v>#DIV/0!</v>
      </c>
      <c r="C18" s="28"/>
      <c r="D18" s="26"/>
    </row>
    <row r="19" spans="1:4" s="1" customFormat="1" ht="20.100000000000001" customHeight="1" x14ac:dyDescent="0.3">
      <c r="A19" s="33" t="s">
        <v>14</v>
      </c>
      <c r="B19" s="34" t="e">
        <f>B17-B18</f>
        <v>#DIV/0!</v>
      </c>
      <c r="C19" s="28"/>
      <c r="D19" s="26"/>
    </row>
    <row r="20" spans="1:4" s="1" customFormat="1" ht="9" customHeight="1" x14ac:dyDescent="0.3">
      <c r="A20" s="35"/>
      <c r="B20" s="36"/>
      <c r="C20" s="28"/>
      <c r="D20" s="26"/>
    </row>
    <row r="21" spans="1:4" s="1" customFormat="1" ht="20.100000000000001" customHeight="1" x14ac:dyDescent="0.3">
      <c r="A21" s="37"/>
      <c r="B21" s="9" t="s">
        <v>8</v>
      </c>
      <c r="C21" s="9" t="s">
        <v>9</v>
      </c>
      <c r="D21" s="26"/>
    </row>
    <row r="22" spans="1:4" s="1" customFormat="1" ht="20.100000000000001" customHeight="1" x14ac:dyDescent="0.3">
      <c r="A22" s="38" t="s">
        <v>15</v>
      </c>
      <c r="B22" s="87">
        <v>0</v>
      </c>
      <c r="C22" s="39"/>
      <c r="D22" s="26"/>
    </row>
    <row r="23" spans="1:4" s="1" customFormat="1" ht="20.100000000000001" customHeight="1" x14ac:dyDescent="0.3">
      <c r="A23" s="40" t="s">
        <v>16</v>
      </c>
      <c r="B23" s="88">
        <v>0</v>
      </c>
      <c r="C23" s="41" t="str">
        <f t="shared" ref="C23:C34" si="0">IF(B23&gt;0,(B23*D41)," ")</f>
        <v xml:space="preserve"> </v>
      </c>
      <c r="D23" s="26"/>
    </row>
    <row r="24" spans="1:4" s="1" customFormat="1" ht="20.100000000000001" customHeight="1" x14ac:dyDescent="0.3">
      <c r="A24" s="40" t="s">
        <v>17</v>
      </c>
      <c r="B24" s="88"/>
      <c r="C24" s="41" t="str">
        <f t="shared" si="0"/>
        <v xml:space="preserve"> </v>
      </c>
      <c r="D24" s="26"/>
    </row>
    <row r="25" spans="1:4" s="1" customFormat="1" ht="20.100000000000001" customHeight="1" x14ac:dyDescent="0.3">
      <c r="A25" s="40" t="s">
        <v>18</v>
      </c>
      <c r="B25" s="88"/>
      <c r="C25" s="41" t="str">
        <f t="shared" si="0"/>
        <v xml:space="preserve"> </v>
      </c>
      <c r="D25" s="26"/>
    </row>
    <row r="26" spans="1:4" s="1" customFormat="1" ht="20.100000000000001" customHeight="1" x14ac:dyDescent="0.3">
      <c r="A26" s="40" t="s">
        <v>0</v>
      </c>
      <c r="B26" s="88"/>
      <c r="C26" s="41" t="str">
        <f t="shared" si="0"/>
        <v xml:space="preserve"> </v>
      </c>
      <c r="D26" s="26"/>
    </row>
    <row r="27" spans="1:4" s="1" customFormat="1" ht="20.100000000000001" customHeight="1" x14ac:dyDescent="0.3">
      <c r="A27" s="40" t="s">
        <v>1</v>
      </c>
      <c r="B27" s="88"/>
      <c r="C27" s="41" t="str">
        <f t="shared" si="0"/>
        <v xml:space="preserve"> </v>
      </c>
      <c r="D27" s="26"/>
    </row>
    <row r="28" spans="1:4" s="1" customFormat="1" ht="20.100000000000001" customHeight="1" x14ac:dyDescent="0.3">
      <c r="A28" s="40" t="s">
        <v>2</v>
      </c>
      <c r="B28" s="88"/>
      <c r="C28" s="41" t="str">
        <f t="shared" si="0"/>
        <v xml:space="preserve"> </v>
      </c>
      <c r="D28" s="26"/>
    </row>
    <row r="29" spans="1:4" s="1" customFormat="1" ht="20.100000000000001" customHeight="1" x14ac:dyDescent="0.3">
      <c r="A29" s="40" t="s">
        <v>3</v>
      </c>
      <c r="B29" s="88"/>
      <c r="C29" s="41" t="str">
        <f t="shared" si="0"/>
        <v xml:space="preserve"> </v>
      </c>
      <c r="D29" s="26"/>
    </row>
    <row r="30" spans="1:4" s="1" customFormat="1" ht="20.100000000000001" customHeight="1" x14ac:dyDescent="0.3">
      <c r="A30" s="40" t="s">
        <v>4</v>
      </c>
      <c r="B30" s="88"/>
      <c r="C30" s="41" t="str">
        <f t="shared" si="0"/>
        <v xml:space="preserve"> </v>
      </c>
      <c r="D30" s="26"/>
    </row>
    <row r="31" spans="1:4" s="1" customFormat="1" ht="20.100000000000001" customHeight="1" x14ac:dyDescent="0.3">
      <c r="A31" s="40" t="s">
        <v>5</v>
      </c>
      <c r="B31" s="88">
        <v>0</v>
      </c>
      <c r="C31" s="41" t="str">
        <f t="shared" si="0"/>
        <v xml:space="preserve"> </v>
      </c>
      <c r="D31" s="26"/>
    </row>
    <row r="32" spans="1:4" s="1" customFormat="1" ht="20.100000000000001" customHeight="1" x14ac:dyDescent="0.3">
      <c r="A32" s="40" t="s">
        <v>6</v>
      </c>
      <c r="B32" s="88">
        <v>0</v>
      </c>
      <c r="C32" s="41" t="str">
        <f t="shared" si="0"/>
        <v xml:space="preserve"> </v>
      </c>
      <c r="D32" s="26"/>
    </row>
    <row r="33" spans="1:4" s="1" customFormat="1" ht="20.100000000000001" customHeight="1" x14ac:dyDescent="0.3">
      <c r="A33" s="40" t="s">
        <v>26</v>
      </c>
      <c r="B33" s="88"/>
      <c r="C33" s="41" t="str">
        <f t="shared" si="0"/>
        <v xml:space="preserve"> </v>
      </c>
      <c r="D33" s="26"/>
    </row>
    <row r="34" spans="1:4" s="1" customFormat="1" ht="20.100000000000001" customHeight="1" x14ac:dyDescent="0.3">
      <c r="A34" s="40" t="s">
        <v>27</v>
      </c>
      <c r="B34" s="88"/>
      <c r="C34" s="41" t="str">
        <f t="shared" si="0"/>
        <v xml:space="preserve"> </v>
      </c>
      <c r="D34" s="26"/>
    </row>
    <row r="35" spans="1:4" ht="20.100000000000001" customHeight="1" x14ac:dyDescent="0.3">
      <c r="A35" s="42" t="s">
        <v>20</v>
      </c>
      <c r="B35" s="43">
        <f>SUM(B22:B34)</f>
        <v>0</v>
      </c>
      <c r="C35" s="44">
        <f>SUM(C22:C34)</f>
        <v>0</v>
      </c>
      <c r="D35" s="16"/>
    </row>
    <row r="36" spans="1:4" s="1" customFormat="1" ht="20.100000000000001" customHeight="1" x14ac:dyDescent="0.3">
      <c r="A36" s="45" t="s">
        <v>62</v>
      </c>
      <c r="B36" s="46" t="e">
        <f>IF(B19&gt;0,(B19/B35)," ")</f>
        <v>#DIV/0!</v>
      </c>
      <c r="C36" s="47"/>
      <c r="D36" s="48"/>
    </row>
    <row r="37" spans="1:4" s="2" customFormat="1" ht="20.100000000000001" customHeight="1" x14ac:dyDescent="0.35">
      <c r="A37" s="49" t="s">
        <v>63</v>
      </c>
      <c r="B37" s="50" t="e">
        <f>IF(B18&gt;0,(B18/C35),"  ")</f>
        <v>#DIV/0!</v>
      </c>
      <c r="C37" s="51"/>
      <c r="D37" s="52"/>
    </row>
    <row r="38" spans="1:4" s="2" customFormat="1" ht="9.75" customHeight="1" thickBot="1" x14ac:dyDescent="0.4">
      <c r="A38" s="53"/>
      <c r="B38" s="54"/>
      <c r="C38" s="55"/>
      <c r="D38" s="52"/>
    </row>
    <row r="39" spans="1:4" s="2" customFormat="1" ht="26.25" customHeight="1" x14ac:dyDescent="0.3">
      <c r="A39" s="73" t="s">
        <v>53</v>
      </c>
      <c r="B39" s="83" t="s">
        <v>12</v>
      </c>
      <c r="C39" s="78" t="s">
        <v>65</v>
      </c>
      <c r="D39" s="56" t="s">
        <v>19</v>
      </c>
    </row>
    <row r="40" spans="1:4" ht="20.100000000000001" customHeight="1" x14ac:dyDescent="0.3">
      <c r="A40" s="57" t="s">
        <v>38</v>
      </c>
      <c r="B40" s="58" t="e">
        <f>IF(B$18+B$19+$B35&gt;0,(B19/B35)," ")</f>
        <v>#DIV/0!</v>
      </c>
      <c r="C40" s="79"/>
      <c r="D40" s="59"/>
    </row>
    <row r="41" spans="1:4" ht="20.100000000000001" customHeight="1" x14ac:dyDescent="0.3">
      <c r="A41" s="60" t="s">
        <v>16</v>
      </c>
      <c r="B41" s="61" t="str">
        <f t="shared" ref="B41:B52" si="1">IF(B$12+B$14+B$35&gt;0,(B$36+D41*B$37),"")</f>
        <v/>
      </c>
      <c r="C41" s="80" t="str">
        <f t="shared" ref="C41:C52" si="2">IF(B$12+B$14+B$35&gt;0,(B$37*D41),"")</f>
        <v/>
      </c>
      <c r="D41" s="63">
        <v>1</v>
      </c>
    </row>
    <row r="42" spans="1:4" ht="20.100000000000001" customHeight="1" x14ac:dyDescent="0.3">
      <c r="A42" s="60" t="s">
        <v>17</v>
      </c>
      <c r="B42" s="61" t="str">
        <f t="shared" si="1"/>
        <v/>
      </c>
      <c r="C42" s="80" t="str">
        <f t="shared" si="2"/>
        <v/>
      </c>
      <c r="D42" s="63">
        <v>2</v>
      </c>
    </row>
    <row r="43" spans="1:4" ht="20.100000000000001" customHeight="1" x14ac:dyDescent="0.3">
      <c r="A43" s="60" t="s">
        <v>18</v>
      </c>
      <c r="B43" s="61" t="str">
        <f t="shared" si="1"/>
        <v/>
      </c>
      <c r="C43" s="80" t="str">
        <f t="shared" si="2"/>
        <v/>
      </c>
      <c r="D43" s="63">
        <v>3</v>
      </c>
    </row>
    <row r="44" spans="1:4" ht="20.100000000000001" customHeight="1" x14ac:dyDescent="0.3">
      <c r="A44" s="60" t="s">
        <v>0</v>
      </c>
      <c r="B44" s="61" t="str">
        <f t="shared" si="1"/>
        <v/>
      </c>
      <c r="C44" s="80" t="str">
        <f t="shared" si="2"/>
        <v/>
      </c>
      <c r="D44" s="63">
        <v>4</v>
      </c>
    </row>
    <row r="45" spans="1:4" ht="20.100000000000001" customHeight="1" x14ac:dyDescent="0.3">
      <c r="A45" s="60" t="s">
        <v>1</v>
      </c>
      <c r="B45" s="61" t="str">
        <f t="shared" si="1"/>
        <v/>
      </c>
      <c r="C45" s="80" t="str">
        <f t="shared" si="2"/>
        <v/>
      </c>
      <c r="D45" s="63">
        <v>5</v>
      </c>
    </row>
    <row r="46" spans="1:4" ht="20.100000000000001" customHeight="1" x14ac:dyDescent="0.3">
      <c r="A46" s="60" t="s">
        <v>7</v>
      </c>
      <c r="B46" s="61" t="str">
        <f t="shared" si="1"/>
        <v/>
      </c>
      <c r="C46" s="80" t="str">
        <f t="shared" si="2"/>
        <v/>
      </c>
      <c r="D46" s="63">
        <v>6</v>
      </c>
    </row>
    <row r="47" spans="1:4" ht="20.100000000000001" customHeight="1" x14ac:dyDescent="0.3">
      <c r="A47" s="60" t="s">
        <v>3</v>
      </c>
      <c r="B47" s="61" t="str">
        <f t="shared" si="1"/>
        <v/>
      </c>
      <c r="C47" s="80" t="str">
        <f t="shared" si="2"/>
        <v/>
      </c>
      <c r="D47" s="63">
        <v>7</v>
      </c>
    </row>
    <row r="48" spans="1:4" ht="20.100000000000001" customHeight="1" x14ac:dyDescent="0.3">
      <c r="A48" s="60" t="s">
        <v>4</v>
      </c>
      <c r="B48" s="61" t="str">
        <f t="shared" si="1"/>
        <v/>
      </c>
      <c r="C48" s="80" t="str">
        <f t="shared" si="2"/>
        <v/>
      </c>
      <c r="D48" s="63">
        <v>8</v>
      </c>
    </row>
    <row r="49" spans="1:4" ht="20.100000000000001" customHeight="1" x14ac:dyDescent="0.3">
      <c r="A49" s="60" t="s">
        <v>5</v>
      </c>
      <c r="B49" s="61" t="str">
        <f t="shared" si="1"/>
        <v/>
      </c>
      <c r="C49" s="80" t="str">
        <f t="shared" si="2"/>
        <v/>
      </c>
      <c r="D49" s="63">
        <v>9</v>
      </c>
    </row>
    <row r="50" spans="1:4" ht="20.100000000000001" customHeight="1" x14ac:dyDescent="0.3">
      <c r="A50" s="60" t="s">
        <v>6</v>
      </c>
      <c r="B50" s="61" t="str">
        <f t="shared" si="1"/>
        <v/>
      </c>
      <c r="C50" s="62" t="str">
        <f t="shared" si="2"/>
        <v/>
      </c>
      <c r="D50" s="63">
        <v>10</v>
      </c>
    </row>
    <row r="51" spans="1:4" ht="20.100000000000001" customHeight="1" x14ac:dyDescent="0.3">
      <c r="A51" s="60" t="s">
        <v>26</v>
      </c>
      <c r="B51" s="61" t="str">
        <f t="shared" si="1"/>
        <v/>
      </c>
      <c r="C51" s="62" t="str">
        <f t="shared" si="2"/>
        <v/>
      </c>
      <c r="D51" s="63">
        <v>11</v>
      </c>
    </row>
    <row r="52" spans="1:4" ht="20.100000000000001" customHeight="1" thickBot="1" x14ac:dyDescent="0.35">
      <c r="A52" s="64" t="s">
        <v>27</v>
      </c>
      <c r="B52" s="81" t="str">
        <f t="shared" si="1"/>
        <v/>
      </c>
      <c r="C52" s="65" t="str">
        <f t="shared" si="2"/>
        <v/>
      </c>
      <c r="D52" s="63">
        <v>12</v>
      </c>
    </row>
    <row r="53" spans="1:4" s="3" customFormat="1" ht="46.2" customHeight="1" x14ac:dyDescent="0.35">
      <c r="A53" s="66" t="s">
        <v>54</v>
      </c>
      <c r="B53" s="67"/>
      <c r="C53" s="67"/>
      <c r="D53" s="67"/>
    </row>
    <row r="54" spans="1:4" ht="19.95" customHeight="1" x14ac:dyDescent="0.3">
      <c r="A54" s="68" t="s">
        <v>55</v>
      </c>
      <c r="B54" s="69"/>
      <c r="C54" s="69"/>
      <c r="D54" s="69"/>
    </row>
    <row r="55" spans="1:4" s="10" customFormat="1" ht="39.6" customHeight="1" x14ac:dyDescent="0.3">
      <c r="A55" s="95" t="s">
        <v>64</v>
      </c>
      <c r="B55" s="96"/>
      <c r="C55" s="96"/>
      <c r="D55" s="96"/>
    </row>
    <row r="56" spans="1:4" ht="15.6" x14ac:dyDescent="0.3">
      <c r="A56" s="70" t="s">
        <v>44</v>
      </c>
      <c r="B56" s="69"/>
      <c r="C56" s="69"/>
      <c r="D56" s="69"/>
    </row>
    <row r="57" spans="1:4" ht="21" customHeight="1" x14ac:dyDescent="0.3">
      <c r="A57" s="70" t="s">
        <v>58</v>
      </c>
      <c r="B57" s="69"/>
      <c r="C57" s="69"/>
      <c r="D57" s="69"/>
    </row>
    <row r="58" spans="1:4" ht="18" customHeight="1" x14ac:dyDescent="0.25">
      <c r="A58" s="71" t="s">
        <v>66</v>
      </c>
      <c r="B58" s="69"/>
      <c r="C58" s="69"/>
      <c r="D58" s="69"/>
    </row>
    <row r="60" spans="1:4" ht="3" customHeight="1" x14ac:dyDescent="0.25"/>
  </sheetData>
  <mergeCells count="4">
    <mergeCell ref="A1:D1"/>
    <mergeCell ref="B3:D3"/>
    <mergeCell ref="B4:D4"/>
    <mergeCell ref="A55:D55"/>
  </mergeCells>
  <dataValidations count="1">
    <dataValidation type="list" allowBlank="1" showInputMessage="1" showErrorMessage="1" sqref="B3:D3">
      <formula1>$F$7:$F$10</formula1>
    </dataValidation>
  </dataValidations>
  <printOptions gridLinesSet="0"/>
  <pageMargins left="0.39370078740157483" right="0.19685039370078741" top="0.43307086614173229" bottom="0.43307086614173229" header="0.15748031496062992" footer="0.15748031496062992"/>
  <pageSetup paperSize="9" scale="70" orientation="portrait" r:id="rId1"/>
  <headerFooter>
    <oddHeader>&amp;L&amp;11Tarif applicable aux adultes en situation de handicap vivant en home</oddHeader>
    <oddFooter>&amp;R2023/V0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Schéma de calcul</vt:lpstr>
      <vt:lpstr>Exemple</vt:lpstr>
      <vt:lpstr>Exemple!Druckbereich</vt:lpstr>
      <vt:lpstr>'Schéma de calcul'!Druckbereich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Détermination des coûts d'exploitation nets par degré selon le système central par offre</dc:title>
  <dc:creator>Office des personnes âgées et handicapées</dc:creator>
  <cp:lastModifiedBy>Martinelli Silvan, GSI-AIS</cp:lastModifiedBy>
  <cp:lastPrinted>2023-08-28T10:02:02Z</cp:lastPrinted>
  <dcterms:created xsi:type="dcterms:W3CDTF">2002-05-17T05:53:21Z</dcterms:created>
  <dcterms:modified xsi:type="dcterms:W3CDTF">2023-08-28T10:02:20Z</dcterms:modified>
</cp:coreProperties>
</file>