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8ha-cfs-user.infra.be.ch\a8ha-cfs-user\UserHomes\m7hf\Z_Systems\RedirectedFolders\Desktop\Aufschaltungen_August2021\Wohnheime und Tagesstätten für erwachsene Menschen\"/>
    </mc:Choice>
  </mc:AlternateContent>
  <bookViews>
    <workbookView xWindow="240" yWindow="12" windowWidth="15480" windowHeight="9096"/>
  </bookViews>
  <sheets>
    <sheet name="Berechnung verr. Aufwand " sheetId="1" r:id="rId1"/>
    <sheet name="Zuschläge Kap.kosten + Abschr. " sheetId="2" r:id="rId2"/>
  </sheets>
  <calcPr calcId="162913"/>
</workbook>
</file>

<file path=xl/calcChain.xml><?xml version="1.0" encoding="utf-8"?>
<calcChain xmlns="http://schemas.openxmlformats.org/spreadsheetml/2006/main">
  <c r="G98" i="2" l="1"/>
  <c r="G85" i="2"/>
  <c r="G73" i="2"/>
  <c r="G60" i="2"/>
  <c r="G48" i="2"/>
  <c r="G36" i="2"/>
  <c r="G24" i="2"/>
  <c r="G12" i="2"/>
  <c r="G59" i="2"/>
  <c r="G97" i="2"/>
  <c r="G84" i="2"/>
  <c r="G72" i="2"/>
  <c r="G47" i="2"/>
  <c r="G35" i="2"/>
  <c r="G23" i="2"/>
  <c r="G11" i="2"/>
  <c r="G100" i="2"/>
  <c r="G26" i="2"/>
  <c r="G38" i="2"/>
  <c r="G50" i="2"/>
  <c r="G62" i="2"/>
  <c r="G75" i="2"/>
  <c r="G87" i="2"/>
  <c r="G14" i="2"/>
  <c r="F21" i="1"/>
  <c r="F24" i="1" s="1"/>
  <c r="F28" i="1" s="1"/>
  <c r="B30" i="1"/>
  <c r="F30" i="1"/>
</calcChain>
</file>

<file path=xl/sharedStrings.xml><?xml version="1.0" encoding="utf-8"?>
<sst xmlns="http://schemas.openxmlformats.org/spreadsheetml/2006/main" count="109" uniqueCount="40">
  <si>
    <t>CHF</t>
  </si>
  <si>
    <t>Nom de l'institution</t>
  </si>
  <si>
    <t>Adresse de l'institution</t>
  </si>
  <si>
    <t>Calcul des charges imputables pour l'exercice</t>
  </si>
  <si>
    <t>Domaine CIIS</t>
  </si>
  <si>
    <t>Offre</t>
  </si>
  <si>
    <t>Unité de calcul</t>
  </si>
  <si>
    <t>Nombre d'unités de calcul</t>
  </si>
  <si>
    <t>Charges imputables</t>
  </si>
  <si>
    <t xml:space="preserve"> ./. Recettes imputables </t>
  </si>
  <si>
    <t>Coûts d'exploitation nets</t>
  </si>
  <si>
    <t>Lieu et date</t>
  </si>
  <si>
    <t>Date de l'approbation</t>
  </si>
  <si>
    <t>Signature de l'institution</t>
  </si>
  <si>
    <t>Signature de l'office de liaison</t>
  </si>
  <si>
    <t>Calcul des suppléments pour les frais de capital et les amortissements (subventions d'investissement directes du canton répondant)</t>
  </si>
  <si>
    <t>subventions d'investissement 1</t>
  </si>
  <si>
    <t>subventions d'investissement 2</t>
  </si>
  <si>
    <t>subventions d'investissement 3</t>
  </si>
  <si>
    <t>Date de la décision</t>
  </si>
  <si>
    <t>Début de l'utilisation</t>
  </si>
  <si>
    <t>Montant d'investissement CHF</t>
  </si>
  <si>
    <t>Type d'investissement</t>
  </si>
  <si>
    <t>Durée d'utilisation</t>
  </si>
  <si>
    <t xml:space="preserve">Description du projet </t>
  </si>
  <si>
    <t>Durée d'utilisation résiduelle</t>
  </si>
  <si>
    <t>Taux d'intérêt théorique</t>
  </si>
  <si>
    <t>Supplément imputable</t>
  </si>
  <si>
    <t>Charges d'exploitation</t>
  </si>
  <si>
    <t xml:space="preserve">Charges imputables par </t>
  </si>
  <si>
    <t xml:space="preserve"> + frais de capital et amortissements (subventions d'invest. directes) </t>
  </si>
  <si>
    <t xml:space="preserve"> ./. Contribution de la Confédération</t>
  </si>
  <si>
    <t>subventions d'investissement 5</t>
  </si>
  <si>
    <t>subventions d'investissement 6</t>
  </si>
  <si>
    <t>subventions d'investissement 7</t>
  </si>
  <si>
    <t>subventions d'investissement 8</t>
  </si>
  <si>
    <t xml:space="preserve">subventions d'investissement 4 </t>
  </si>
  <si>
    <t>24.11.2008 / V1</t>
  </si>
  <si>
    <t xml:space="preserve">Direction de la santé, des affaires sociales et de l’intégration du canton de Berne </t>
  </si>
  <si>
    <t>Office de liaison CIIS du canton de Berne / Office de l'intégration et de l'action sociale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</si>
</sst>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&quot;SFr.&quot;\ #,##0.00;[Red]&quot;SFr.&quot;\ \-#,##0.00"/>
    <numFmt numFmtId="165" formatCode="[$CHF]\ #,##0.00"/>
    <numFmt numFmtId="166" formatCode="#,##0.0"/>
    <numFmt numFmtId="167" formatCode="[$CHF]\ #,##0"/>
  </numFmts>
  <fonts count="8" x14ac:knownFonts="1">
    <font>
      <sz val="10"/>
      <name val="Arial"/>
    </font>
    <font>
      <sz val="10"/>
      <name val="Arial"/>
    </font>
    <font>
      <b/>
      <sz val="13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9"/>
      <name val="Arial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1">
    <xf numFmtId="0" fontId="0" fillId="0" borderId="0" xfId="0"/>
    <xf numFmtId="0" fontId="2" fillId="0" borderId="0" xfId="1" applyFont="1" applyAlignment="1" applyProtection="1">
      <alignment horizontal="left" vertical="center"/>
      <protection hidden="1"/>
    </xf>
    <xf numFmtId="0" fontId="3" fillId="0" borderId="0" xfId="0" applyFont="1"/>
    <xf numFmtId="0" fontId="3" fillId="0" borderId="0" xfId="1" applyFont="1" applyAlignment="1" applyProtection="1">
      <alignment horizontal="left" vertical="center"/>
      <protection hidden="1"/>
    </xf>
    <xf numFmtId="0" fontId="4" fillId="0" borderId="0" xfId="0" applyFont="1"/>
    <xf numFmtId="164" fontId="0" fillId="0" borderId="0" xfId="0" applyNumberFormat="1" applyBorder="1"/>
    <xf numFmtId="0" fontId="4" fillId="0" borderId="0" xfId="0" applyFont="1" applyAlignment="1">
      <alignment vertical="center"/>
    </xf>
    <xf numFmtId="0" fontId="0" fillId="0" borderId="0" xfId="0" applyFill="1" applyBorder="1" applyAlignment="1">
      <alignment vertical="top" wrapText="1"/>
    </xf>
    <xf numFmtId="0" fontId="2" fillId="2" borderId="1" xfId="1" applyFont="1" applyFill="1" applyBorder="1" applyAlignment="1" applyProtection="1">
      <alignment horizontal="center" vertical="center"/>
      <protection locked="0"/>
    </xf>
    <xf numFmtId="165" fontId="0" fillId="0" borderId="0" xfId="0" applyNumberFormat="1" applyBorder="1"/>
    <xf numFmtId="14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3" fillId="2" borderId="1" xfId="1" applyFont="1" applyFill="1" applyBorder="1" applyAlignment="1" applyProtection="1">
      <alignment horizontal="center" vertical="center"/>
      <protection locked="0" hidden="1"/>
    </xf>
    <xf numFmtId="0" fontId="2" fillId="0" borderId="0" xfId="1" applyFont="1" applyFill="1" applyAlignment="1" applyProtection="1">
      <alignment horizontal="left" vertical="center"/>
      <protection hidden="1"/>
    </xf>
    <xf numFmtId="4" fontId="3" fillId="2" borderId="1" xfId="0" applyNumberFormat="1" applyFont="1" applyFill="1" applyBorder="1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</xf>
    <xf numFmtId="0" fontId="0" fillId="0" borderId="0" xfId="0" applyAlignment="1" applyProtection="1">
      <alignment vertical="center"/>
    </xf>
    <xf numFmtId="0" fontId="0" fillId="0" borderId="0" xfId="0" applyFill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3" fillId="0" borderId="0" xfId="0" applyFont="1" applyFill="1" applyAlignment="1" applyProtection="1">
      <alignment vertical="center"/>
    </xf>
    <xf numFmtId="0" fontId="2" fillId="0" borderId="0" xfId="1" applyFont="1" applyFill="1" applyBorder="1" applyAlignment="1" applyProtection="1">
      <alignment horizontal="right" vertical="center"/>
    </xf>
    <xf numFmtId="0" fontId="2" fillId="0" borderId="0" xfId="1" applyFont="1" applyFill="1" applyAlignment="1" applyProtection="1">
      <alignment horizontal="right" vertical="center"/>
    </xf>
    <xf numFmtId="0" fontId="4" fillId="0" borderId="0" xfId="0" applyFont="1" applyFill="1" applyAlignment="1" applyProtection="1">
      <alignment vertical="center"/>
    </xf>
    <xf numFmtId="4" fontId="3" fillId="0" borderId="0" xfId="0" applyNumberFormat="1" applyFont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vertical="center"/>
    </xf>
    <xf numFmtId="4" fontId="3" fillId="0" borderId="0" xfId="0" applyNumberFormat="1" applyFont="1" applyFill="1" applyBorder="1" applyAlignment="1" applyProtection="1">
      <alignment vertical="center"/>
    </xf>
    <xf numFmtId="0" fontId="0" fillId="0" borderId="0" xfId="0" applyFill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/>
    <xf numFmtId="166" fontId="3" fillId="2" borderId="1" xfId="0" applyNumberFormat="1" applyFont="1" applyFill="1" applyBorder="1" applyAlignment="1" applyProtection="1">
      <alignment horizontal="center" vertical="center"/>
      <protection locked="0"/>
    </xf>
    <xf numFmtId="3" fontId="0" fillId="2" borderId="1" xfId="0" applyNumberFormat="1" applyFill="1" applyBorder="1" applyProtection="1">
      <protection locked="0"/>
    </xf>
    <xf numFmtId="0" fontId="0" fillId="0" borderId="1" xfId="0" applyFill="1" applyBorder="1" applyProtection="1">
      <protection hidden="1"/>
    </xf>
    <xf numFmtId="9" fontId="0" fillId="0" borderId="1" xfId="0" applyNumberFormat="1" applyFill="1" applyBorder="1" applyProtection="1">
      <protection hidden="1"/>
    </xf>
    <xf numFmtId="167" fontId="0" fillId="0" borderId="1" xfId="0" applyNumberFormat="1" applyBorder="1" applyProtection="1">
      <protection hidden="1"/>
    </xf>
    <xf numFmtId="4" fontId="3" fillId="0" borderId="1" xfId="0" applyNumberFormat="1" applyFont="1" applyFill="1" applyBorder="1" applyAlignment="1" applyProtection="1">
      <alignment vertical="center"/>
      <protection hidden="1"/>
    </xf>
    <xf numFmtId="0" fontId="7" fillId="0" borderId="0" xfId="0" applyFont="1" applyAlignment="1" applyProtection="1">
      <alignment horizontal="right" vertical="center"/>
    </xf>
    <xf numFmtId="0" fontId="3" fillId="2" borderId="2" xfId="0" applyFont="1" applyFill="1" applyBorder="1" applyAlignment="1" applyProtection="1">
      <alignment vertical="center"/>
      <protection locked="0"/>
    </xf>
    <xf numFmtId="0" fontId="0" fillId="0" borderId="3" xfId="0" applyBorder="1" applyAlignment="1"/>
    <xf numFmtId="0" fontId="0" fillId="0" borderId="4" xfId="0" applyBorder="1" applyAlignment="1"/>
    <xf numFmtId="0" fontId="0" fillId="0" borderId="5" xfId="0" applyBorder="1" applyAlignment="1" applyProtection="1">
      <alignment vertical="center"/>
    </xf>
    <xf numFmtId="0" fontId="0" fillId="0" borderId="6" xfId="0" applyBorder="1" applyAlignment="1" applyProtection="1">
      <alignment vertical="center"/>
    </xf>
    <xf numFmtId="0" fontId="0" fillId="0" borderId="7" xfId="0" applyBorder="1" applyAlignment="1" applyProtection="1">
      <alignment vertical="center"/>
    </xf>
    <xf numFmtId="0" fontId="0" fillId="0" borderId="8" xfId="0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0" fillId="0" borderId="9" xfId="0" applyBorder="1" applyAlignment="1" applyProtection="1">
      <alignment vertical="center"/>
    </xf>
    <xf numFmtId="0" fontId="0" fillId="0" borderId="10" xfId="0" applyBorder="1" applyAlignment="1" applyProtection="1">
      <alignment vertical="center"/>
    </xf>
    <xf numFmtId="0" fontId="0" fillId="0" borderId="11" xfId="0" applyBorder="1" applyAlignment="1" applyProtection="1">
      <alignment vertical="center"/>
    </xf>
    <xf numFmtId="0" fontId="0" fillId="0" borderId="12" xfId="0" applyBorder="1" applyAlignment="1" applyProtection="1">
      <alignment vertical="center"/>
    </xf>
    <xf numFmtId="0" fontId="0" fillId="0" borderId="13" xfId="0" applyBorder="1" applyAlignment="1" applyProtection="1">
      <alignment vertical="center"/>
    </xf>
    <xf numFmtId="0" fontId="0" fillId="0" borderId="14" xfId="0" applyBorder="1" applyAlignment="1" applyProtection="1">
      <alignment vertical="center"/>
    </xf>
    <xf numFmtId="0" fontId="0" fillId="0" borderId="15" xfId="0" applyBorder="1" applyAlignment="1" applyProtection="1">
      <alignment vertical="center"/>
    </xf>
    <xf numFmtId="0" fontId="3" fillId="2" borderId="1" xfId="0" applyFont="1" applyFill="1" applyBorder="1" applyAlignment="1" applyProtection="1">
      <alignment vertical="center"/>
      <protection locked="0"/>
    </xf>
    <xf numFmtId="14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6" fillId="0" borderId="0" xfId="1" applyFont="1" applyAlignment="1" applyProtection="1">
      <alignment horizontal="left" vertical="center" wrapText="1"/>
      <protection hidden="1"/>
    </xf>
    <xf numFmtId="0" fontId="0" fillId="2" borderId="5" xfId="0" applyFill="1" applyBorder="1" applyAlignment="1" applyProtection="1">
      <alignment vertical="center"/>
      <protection locked="0"/>
    </xf>
    <xf numFmtId="0" fontId="0" fillId="2" borderId="6" xfId="0" applyFill="1" applyBorder="1" applyAlignment="1" applyProtection="1">
      <alignment vertical="center"/>
      <protection locked="0"/>
    </xf>
    <xf numFmtId="0" fontId="0" fillId="2" borderId="7" xfId="0" applyFill="1" applyBorder="1" applyAlignment="1" applyProtection="1">
      <alignment vertical="center"/>
      <protection locked="0"/>
    </xf>
    <xf numFmtId="0" fontId="0" fillId="2" borderId="8" xfId="0" applyFill="1" applyBorder="1" applyAlignment="1" applyProtection="1">
      <alignment vertical="center"/>
      <protection locked="0"/>
    </xf>
    <xf numFmtId="0" fontId="0" fillId="2" borderId="0" xfId="0" applyFill="1" applyBorder="1" applyAlignment="1" applyProtection="1">
      <alignment vertical="center"/>
      <protection locked="0"/>
    </xf>
    <xf numFmtId="0" fontId="0" fillId="2" borderId="9" xfId="0" applyFill="1" applyBorder="1" applyAlignment="1" applyProtection="1">
      <alignment vertical="center"/>
      <protection locked="0"/>
    </xf>
    <xf numFmtId="0" fontId="0" fillId="2" borderId="10" xfId="0" applyFill="1" applyBorder="1" applyAlignment="1" applyProtection="1">
      <alignment vertical="center"/>
      <protection locked="0"/>
    </xf>
    <xf numFmtId="0" fontId="0" fillId="2" borderId="11" xfId="0" applyFill="1" applyBorder="1" applyAlignment="1" applyProtection="1">
      <alignment vertical="center"/>
      <protection locked="0"/>
    </xf>
    <xf numFmtId="0" fontId="0" fillId="2" borderId="12" xfId="0" applyFill="1" applyBorder="1" applyAlignment="1" applyProtection="1">
      <alignment vertical="center"/>
      <protection locked="0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2" borderId="1" xfId="0" applyFill="1" applyBorder="1" applyAlignment="1" applyProtection="1">
      <alignment vertical="top" wrapText="1"/>
      <protection locked="0"/>
    </xf>
    <xf numFmtId="0" fontId="5" fillId="0" borderId="0" xfId="0" applyFont="1" applyAlignment="1">
      <alignment vertical="top" wrapText="1"/>
    </xf>
  </cellXfs>
  <cellStyles count="2">
    <cellStyle name="Standard" xfId="0" builtinId="0"/>
    <cellStyle name="Standard_Berechnung verrechenbarer Aufwand D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"/>
  <sheetViews>
    <sheetView showGridLines="0" tabSelected="1" workbookViewId="0">
      <selection activeCell="B5" sqref="B5:F5"/>
    </sheetView>
  </sheetViews>
  <sheetFormatPr baseColWidth="10" defaultColWidth="11.44140625" defaultRowHeight="15" customHeight="1" x14ac:dyDescent="0.25"/>
  <cols>
    <col min="1" max="1" width="29.33203125" style="16" customWidth="1"/>
    <col min="2" max="2" width="11.44140625" style="16"/>
    <col min="3" max="3" width="10.5546875" style="16" customWidth="1"/>
    <col min="4" max="4" width="18" style="16" customWidth="1"/>
    <col min="5" max="5" width="4.88671875" style="17" customWidth="1"/>
    <col min="6" max="6" width="13.88671875" style="16" customWidth="1"/>
    <col min="7" max="16384" width="11.44140625" style="16"/>
  </cols>
  <sheetData>
    <row r="1" spans="1:6" ht="12" customHeight="1" x14ac:dyDescent="0.25">
      <c r="A1" s="15" t="s">
        <v>38</v>
      </c>
      <c r="F1" s="37" t="s">
        <v>37</v>
      </c>
    </row>
    <row r="2" spans="1:6" ht="12" customHeight="1" x14ac:dyDescent="0.25">
      <c r="A2" s="16" t="s">
        <v>39</v>
      </c>
      <c r="F2" s="37"/>
    </row>
    <row r="3" spans="1:6" ht="12" customHeight="1" x14ac:dyDescent="0.25"/>
    <row r="4" spans="1:6" ht="33" customHeight="1" x14ac:dyDescent="0.25"/>
    <row r="5" spans="1:6" ht="15" customHeight="1" x14ac:dyDescent="0.25">
      <c r="A5" s="18" t="s">
        <v>1</v>
      </c>
      <c r="B5" s="53"/>
      <c r="C5" s="53"/>
      <c r="D5" s="53"/>
      <c r="E5" s="53"/>
      <c r="F5" s="53"/>
    </row>
    <row r="6" spans="1:6" ht="15" customHeight="1" x14ac:dyDescent="0.25">
      <c r="A6" s="18" t="s">
        <v>2</v>
      </c>
      <c r="B6" s="53"/>
      <c r="C6" s="53"/>
      <c r="D6" s="53"/>
      <c r="E6" s="53"/>
      <c r="F6" s="53"/>
    </row>
    <row r="7" spans="1:6" ht="22.5" customHeight="1" x14ac:dyDescent="0.25">
      <c r="A7" s="15"/>
      <c r="B7" s="15"/>
      <c r="C7" s="15"/>
      <c r="D7" s="15"/>
      <c r="E7" s="19"/>
      <c r="F7" s="15"/>
    </row>
    <row r="8" spans="1:6" ht="33" customHeight="1" x14ac:dyDescent="0.25">
      <c r="A8" s="57" t="s">
        <v>3</v>
      </c>
      <c r="B8" s="57"/>
      <c r="C8" s="57"/>
      <c r="D8" s="57"/>
      <c r="E8" s="13"/>
      <c r="F8" s="8"/>
    </row>
    <row r="9" spans="1:6" ht="15" customHeight="1" x14ac:dyDescent="0.25">
      <c r="A9" s="1"/>
      <c r="B9" s="1"/>
      <c r="C9" s="1"/>
      <c r="D9" s="1"/>
      <c r="E9" s="13"/>
      <c r="F9" s="20"/>
    </row>
    <row r="10" spans="1:6" ht="15" customHeight="1" x14ac:dyDescent="0.25">
      <c r="A10" s="1"/>
      <c r="B10" s="1"/>
      <c r="C10" s="1"/>
      <c r="D10" s="1"/>
      <c r="E10" s="13"/>
      <c r="F10" s="20"/>
    </row>
    <row r="11" spans="1:6" ht="15" customHeight="1" x14ac:dyDescent="0.25">
      <c r="A11" s="1"/>
      <c r="B11" s="1"/>
      <c r="C11" s="1"/>
      <c r="D11" s="1"/>
      <c r="E11" s="13"/>
      <c r="F11" s="21"/>
    </row>
    <row r="12" spans="1:6" ht="15" customHeight="1" x14ac:dyDescent="0.25">
      <c r="A12" s="3" t="s">
        <v>4</v>
      </c>
      <c r="B12" s="1"/>
      <c r="F12" s="12"/>
    </row>
    <row r="13" spans="1:6" ht="15" customHeight="1" x14ac:dyDescent="0.25">
      <c r="A13" s="1"/>
      <c r="B13" s="1"/>
      <c r="C13" s="1"/>
      <c r="D13" s="1"/>
      <c r="E13" s="13"/>
      <c r="F13" s="21"/>
    </row>
    <row r="14" spans="1:6" ht="15" customHeight="1" x14ac:dyDescent="0.25">
      <c r="A14" s="15" t="s">
        <v>5</v>
      </c>
      <c r="B14" s="38"/>
      <c r="C14" s="67"/>
      <c r="D14" s="67"/>
      <c r="E14" s="67"/>
      <c r="F14" s="68"/>
    </row>
    <row r="15" spans="1:6" ht="15" customHeight="1" x14ac:dyDescent="0.25">
      <c r="A15" s="15"/>
      <c r="B15" s="15"/>
      <c r="C15" s="15"/>
      <c r="D15" s="15"/>
      <c r="E15" s="19"/>
      <c r="F15" s="15"/>
    </row>
    <row r="16" spans="1:6" ht="15" customHeight="1" x14ac:dyDescent="0.25">
      <c r="A16" s="15" t="s">
        <v>6</v>
      </c>
      <c r="B16" s="38"/>
      <c r="C16" s="39"/>
      <c r="D16" s="39"/>
      <c r="E16" s="39"/>
      <c r="F16" s="40"/>
    </row>
    <row r="17" spans="1:6" ht="15" customHeight="1" x14ac:dyDescent="0.25">
      <c r="A17" s="15"/>
      <c r="B17" s="15"/>
      <c r="C17" s="15"/>
      <c r="D17" s="15"/>
      <c r="E17" s="19"/>
      <c r="F17" s="15"/>
    </row>
    <row r="18" spans="1:6" ht="16.5" customHeight="1" x14ac:dyDescent="0.25">
      <c r="A18" s="15" t="s">
        <v>7</v>
      </c>
      <c r="B18" s="15"/>
      <c r="C18" s="15"/>
      <c r="D18" s="15"/>
      <c r="E18" s="22"/>
      <c r="F18" s="31"/>
    </row>
    <row r="19" spans="1:6" ht="15" customHeight="1" x14ac:dyDescent="0.25">
      <c r="A19" s="15"/>
      <c r="B19" s="15"/>
      <c r="C19" s="15"/>
      <c r="D19" s="15"/>
      <c r="E19" s="22"/>
      <c r="F19" s="23"/>
    </row>
    <row r="20" spans="1:6" ht="15" customHeight="1" x14ac:dyDescent="0.25">
      <c r="A20" s="19" t="s">
        <v>28</v>
      </c>
      <c r="B20" s="15"/>
      <c r="C20" s="15"/>
      <c r="D20" s="15"/>
      <c r="E20" s="22" t="s">
        <v>0</v>
      </c>
      <c r="F20" s="14"/>
    </row>
    <row r="21" spans="1:6" ht="15" customHeight="1" x14ac:dyDescent="0.25">
      <c r="A21" s="19" t="s">
        <v>30</v>
      </c>
      <c r="B21" s="19"/>
      <c r="C21" s="19"/>
      <c r="D21" s="19"/>
      <c r="E21" s="22" t="s">
        <v>0</v>
      </c>
      <c r="F21" s="36">
        <f>('Zuschläge Kap.kosten + Abschr. '!G14+'Zuschläge Kap.kosten + Abschr. '!G26+'Zuschläge Kap.kosten + Abschr. '!G38+'Zuschläge Kap.kosten + Abschr. '!G50+'Zuschläge Kap.kosten + Abschr. '!G62+'Zuschläge Kap.kosten + Abschr. '!G75+'Zuschläge Kap.kosten + Abschr. '!G87+'Zuschläge Kap.kosten + Abschr. '!G100)*-1</f>
        <v>0</v>
      </c>
    </row>
    <row r="22" spans="1:6" ht="15" customHeight="1" x14ac:dyDescent="0.25">
      <c r="A22" s="15" t="s">
        <v>9</v>
      </c>
      <c r="B22" s="15"/>
      <c r="C22" s="15"/>
      <c r="D22" s="15"/>
      <c r="E22" s="22" t="s">
        <v>0</v>
      </c>
      <c r="F22" s="14"/>
    </row>
    <row r="23" spans="1:6" s="27" customFormat="1" ht="15" customHeight="1" x14ac:dyDescent="0.25">
      <c r="A23" s="24"/>
      <c r="B23" s="24"/>
      <c r="C23" s="24"/>
      <c r="D23" s="24"/>
      <c r="E23" s="25"/>
      <c r="F23" s="26"/>
    </row>
    <row r="24" spans="1:6" ht="15" customHeight="1" x14ac:dyDescent="0.25">
      <c r="A24" s="15" t="s">
        <v>10</v>
      </c>
      <c r="B24" s="15"/>
      <c r="C24" s="15"/>
      <c r="D24" s="15"/>
      <c r="E24" s="22" t="s">
        <v>0</v>
      </c>
      <c r="F24" s="36">
        <f>F20+F21-F22</f>
        <v>0</v>
      </c>
    </row>
    <row r="25" spans="1:6" ht="15" customHeight="1" x14ac:dyDescent="0.25">
      <c r="A25" s="15"/>
      <c r="B25" s="15"/>
      <c r="C25" s="28"/>
      <c r="D25" s="28"/>
      <c r="E25" s="25"/>
      <c r="F25" s="23"/>
    </row>
    <row r="26" spans="1:6" ht="15" customHeight="1" x14ac:dyDescent="0.25">
      <c r="A26" s="19" t="s">
        <v>31</v>
      </c>
      <c r="B26" s="19"/>
      <c r="C26" s="24"/>
      <c r="D26" s="24"/>
      <c r="E26" s="25" t="s">
        <v>0</v>
      </c>
      <c r="F26" s="14"/>
    </row>
    <row r="27" spans="1:6" ht="15" customHeight="1" x14ac:dyDescent="0.25">
      <c r="A27" s="15"/>
      <c r="B27" s="15"/>
      <c r="C27" s="24"/>
      <c r="D27" s="24"/>
      <c r="E27" s="25"/>
      <c r="F27" s="26"/>
    </row>
    <row r="28" spans="1:6" ht="15" customHeight="1" x14ac:dyDescent="0.25">
      <c r="A28" s="19" t="s">
        <v>8</v>
      </c>
      <c r="B28" s="15"/>
      <c r="C28" s="24"/>
      <c r="D28" s="24"/>
      <c r="E28" s="25" t="s">
        <v>0</v>
      </c>
      <c r="F28" s="36">
        <f>F24-F26</f>
        <v>0</v>
      </c>
    </row>
    <row r="29" spans="1:6" ht="15" customHeight="1" x14ac:dyDescent="0.25">
      <c r="A29" s="15"/>
      <c r="B29" s="15"/>
      <c r="C29" s="24"/>
      <c r="D29" s="24"/>
      <c r="E29" s="25"/>
      <c r="F29" s="26"/>
    </row>
    <row r="30" spans="1:6" ht="15" customHeight="1" x14ac:dyDescent="0.25">
      <c r="A30" s="19" t="s">
        <v>29</v>
      </c>
      <c r="B30" s="15" t="str">
        <f>IF(B16="","",B16)</f>
        <v/>
      </c>
      <c r="C30" s="24"/>
      <c r="D30" s="24"/>
      <c r="E30" s="25" t="s">
        <v>0</v>
      </c>
      <c r="F30" s="36">
        <f>IF(F18=0,0,F28/F18)</f>
        <v>0</v>
      </c>
    </row>
    <row r="31" spans="1:6" ht="15" customHeight="1" x14ac:dyDescent="0.25">
      <c r="A31" s="15"/>
      <c r="C31" s="27"/>
      <c r="D31" s="27"/>
      <c r="E31" s="27"/>
      <c r="F31" s="27"/>
    </row>
    <row r="32" spans="1:6" ht="15" customHeight="1" x14ac:dyDescent="0.25">
      <c r="A32" s="16" t="s">
        <v>11</v>
      </c>
      <c r="D32" s="16" t="s">
        <v>13</v>
      </c>
    </row>
    <row r="33" spans="1:6" ht="15" customHeight="1" x14ac:dyDescent="0.25">
      <c r="A33" s="54"/>
      <c r="D33" s="58"/>
      <c r="E33" s="59"/>
      <c r="F33" s="60"/>
    </row>
    <row r="34" spans="1:6" ht="15" customHeight="1" x14ac:dyDescent="0.25">
      <c r="A34" s="55"/>
      <c r="D34" s="61"/>
      <c r="E34" s="62"/>
      <c r="F34" s="63"/>
    </row>
    <row r="35" spans="1:6" ht="50.25" customHeight="1" x14ac:dyDescent="0.25">
      <c r="A35" s="56"/>
      <c r="D35" s="64"/>
      <c r="E35" s="65"/>
      <c r="F35" s="66"/>
    </row>
    <row r="38" spans="1:6" ht="15" customHeight="1" x14ac:dyDescent="0.25">
      <c r="A38" s="16" t="s">
        <v>12</v>
      </c>
      <c r="D38" s="16" t="s">
        <v>14</v>
      </c>
    </row>
    <row r="39" spans="1:6" ht="15" customHeight="1" x14ac:dyDescent="0.25">
      <c r="A39" s="50"/>
      <c r="D39" s="41"/>
      <c r="E39" s="42"/>
      <c r="F39" s="43"/>
    </row>
    <row r="40" spans="1:6" ht="15" customHeight="1" x14ac:dyDescent="0.25">
      <c r="A40" s="51"/>
      <c r="D40" s="44"/>
      <c r="E40" s="45"/>
      <c r="F40" s="46"/>
    </row>
    <row r="41" spans="1:6" ht="50.25" customHeight="1" x14ac:dyDescent="0.25">
      <c r="A41" s="52"/>
      <c r="D41" s="47"/>
      <c r="E41" s="48"/>
      <c r="F41" s="49"/>
    </row>
  </sheetData>
  <sheetProtection algorithmName="SHA-512" hashValue="FOkTXz+WFeJcBRRt91WJr0rcwDxExdpZTwg4Fwz8C8laeuPewghy/n0XDI6ORYsXSLQNychY/cdiPL5rESoMDA==" saltValue="dy8X4lYdOFK2NyGos05znA==" spinCount="100000" sheet="1" objects="1" scenarios="1"/>
  <mergeCells count="9">
    <mergeCell ref="B16:F16"/>
    <mergeCell ref="D39:F41"/>
    <mergeCell ref="A39:A41"/>
    <mergeCell ref="B5:F5"/>
    <mergeCell ref="B6:F6"/>
    <mergeCell ref="A33:A35"/>
    <mergeCell ref="A8:D8"/>
    <mergeCell ref="D33:F35"/>
    <mergeCell ref="B14:F14"/>
  </mergeCells>
  <phoneticPr fontId="0" type="noConversion"/>
  <dataValidations count="3">
    <dataValidation type="list" allowBlank="1" showInputMessage="1" showErrorMessage="1" sqref="B16">
      <formula1>"Journée civile (foyer/enseignement A +D),Heures (formation scolaire spéciale en externat),-------,Journée de présence (centres de jours),Journée civile (homes/occupation adultes), Heures de travail (ateliers),"</formula1>
    </dataValidation>
    <dataValidation type="list" allowBlank="1" showInputMessage="1" showErrorMessage="1" sqref="F12">
      <formula1>"A,B,D"</formula1>
    </dataValidation>
    <dataValidation type="list" allowBlank="1" showInputMessage="1" showErrorMessage="1" sqref="B14:F14">
      <formula1>"Hébergement ,Ecole/enseignement ,Formation ,Education précoce ,Logopédie ,Psychomotricité ,Conseil et soutien, y comp. form. scolaire spéc. intégrative,------- ,Hébergement ,Hébergement avec activité ,Travail protégé ,Activité externe ,Activité interne"</formula1>
    </dataValidation>
  </dataValidations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G101"/>
  <sheetViews>
    <sheetView showGridLines="0" workbookViewId="0"/>
  </sheetViews>
  <sheetFormatPr baseColWidth="10" defaultRowHeight="13.2" x14ac:dyDescent="0.25"/>
  <cols>
    <col min="1" max="1" width="5.88671875" customWidth="1"/>
    <col min="2" max="2" width="28.88671875" customWidth="1"/>
    <col min="3" max="3" width="5.88671875" customWidth="1"/>
    <col min="4" max="4" width="5" customWidth="1"/>
    <col min="5" max="5" width="3.44140625" customWidth="1"/>
    <col min="6" max="6" width="5.88671875" customWidth="1"/>
    <col min="7" max="7" width="38.44140625" customWidth="1"/>
  </cols>
  <sheetData>
    <row r="2" spans="2:7" ht="30" customHeight="1" x14ac:dyDescent="0.25">
      <c r="B2" s="70" t="s">
        <v>15</v>
      </c>
      <c r="C2" s="70"/>
      <c r="D2" s="70"/>
      <c r="E2" s="70"/>
      <c r="F2" s="70"/>
      <c r="G2" s="70"/>
    </row>
    <row r="4" spans="2:7" x14ac:dyDescent="0.25">
      <c r="B4" s="2" t="s">
        <v>16</v>
      </c>
    </row>
    <row r="5" spans="2:7" ht="57" customHeight="1" x14ac:dyDescent="0.25">
      <c r="B5" s="29" t="s">
        <v>24</v>
      </c>
      <c r="C5" s="69"/>
      <c r="D5" s="69"/>
      <c r="E5" s="69"/>
      <c r="F5" s="69"/>
      <c r="G5" s="69"/>
    </row>
    <row r="6" spans="2:7" ht="9" customHeight="1" x14ac:dyDescent="0.25">
      <c r="B6" s="6"/>
      <c r="C6" s="7"/>
      <c r="D6" s="7"/>
      <c r="E6" s="7"/>
      <c r="F6" s="7"/>
      <c r="G6" s="7"/>
    </row>
    <row r="7" spans="2:7" x14ac:dyDescent="0.25">
      <c r="B7" s="4" t="s">
        <v>19</v>
      </c>
      <c r="G7" s="10"/>
    </row>
    <row r="8" spans="2:7" x14ac:dyDescent="0.25">
      <c r="B8" s="4" t="s">
        <v>20</v>
      </c>
      <c r="G8" s="11"/>
    </row>
    <row r="9" spans="2:7" x14ac:dyDescent="0.25">
      <c r="B9" s="4" t="s">
        <v>21</v>
      </c>
      <c r="G9" s="32"/>
    </row>
    <row r="10" spans="2:7" x14ac:dyDescent="0.25">
      <c r="B10" s="4" t="s">
        <v>22</v>
      </c>
      <c r="G10" s="11"/>
    </row>
    <row r="11" spans="2:7" x14ac:dyDescent="0.25">
      <c r="B11" s="4" t="s">
        <v>23</v>
      </c>
      <c r="G11" s="33" t="str">
        <f>IF(G10="Biens mobiliers/Machines/Véhicules",5,IF(G10="Biens immobiliers",25,IF(G10="Informatique/Communication",3,"")))</f>
        <v/>
      </c>
    </row>
    <row r="12" spans="2:7" x14ac:dyDescent="0.25">
      <c r="B12" s="30" t="s">
        <v>25</v>
      </c>
      <c r="G12" s="33" t="str">
        <f>IF('Berechnung verr. Aufwand '!$F$8="","",IF(G11="","",IF(G8&lt;1997,0,IF('Berechnung verr. Aufwand '!$F$8-G8&gt;G11,0,G11-('Berechnung verr. Aufwand '!$F$8-G8)))))</f>
        <v/>
      </c>
    </row>
    <row r="13" spans="2:7" x14ac:dyDescent="0.25">
      <c r="B13" s="4" t="s">
        <v>26</v>
      </c>
      <c r="G13" s="34">
        <v>0.04</v>
      </c>
    </row>
    <row r="14" spans="2:7" x14ac:dyDescent="0.25">
      <c r="B14" s="4" t="s">
        <v>27</v>
      </c>
      <c r="G14" s="35">
        <f>IF(OR( G12=0,G12=""),0,ROUND(PMT(G13,G11,G9),0))</f>
        <v>0</v>
      </c>
    </row>
    <row r="15" spans="2:7" x14ac:dyDescent="0.25">
      <c r="B15" s="4"/>
      <c r="C15" s="5"/>
    </row>
    <row r="16" spans="2:7" x14ac:dyDescent="0.25">
      <c r="B16" s="2" t="s">
        <v>17</v>
      </c>
    </row>
    <row r="17" spans="2:7" ht="57" customHeight="1" x14ac:dyDescent="0.25">
      <c r="B17" s="29" t="s">
        <v>24</v>
      </c>
      <c r="C17" s="69"/>
      <c r="D17" s="69"/>
      <c r="E17" s="69"/>
      <c r="F17" s="69"/>
      <c r="G17" s="69"/>
    </row>
    <row r="18" spans="2:7" x14ac:dyDescent="0.25">
      <c r="B18" s="6"/>
      <c r="C18" s="7"/>
      <c r="D18" s="7"/>
      <c r="E18" s="7"/>
      <c r="F18" s="7"/>
      <c r="G18" s="7"/>
    </row>
    <row r="19" spans="2:7" x14ac:dyDescent="0.25">
      <c r="B19" s="4" t="s">
        <v>19</v>
      </c>
      <c r="G19" s="10"/>
    </row>
    <row r="20" spans="2:7" x14ac:dyDescent="0.25">
      <c r="B20" s="4" t="s">
        <v>20</v>
      </c>
      <c r="G20" s="11"/>
    </row>
    <row r="21" spans="2:7" x14ac:dyDescent="0.25">
      <c r="B21" s="4" t="s">
        <v>21</v>
      </c>
      <c r="G21" s="32"/>
    </row>
    <row r="22" spans="2:7" x14ac:dyDescent="0.25">
      <c r="B22" s="4" t="s">
        <v>22</v>
      </c>
      <c r="G22" s="11"/>
    </row>
    <row r="23" spans="2:7" x14ac:dyDescent="0.25">
      <c r="B23" s="4" t="s">
        <v>23</v>
      </c>
      <c r="G23" s="33" t="str">
        <f>IF(G22="Biens mobiliers/Machines/Véhicules",5,IF(G22="Biens immobiliers",25,IF(G22="Informatique/Communication",3,"")))</f>
        <v/>
      </c>
    </row>
    <row r="24" spans="2:7" x14ac:dyDescent="0.25">
      <c r="B24" s="30" t="s">
        <v>25</v>
      </c>
      <c r="G24" s="33" t="str">
        <f>IF('Berechnung verr. Aufwand '!$F$8="","",IF(G23="","",IF(G20&lt;1997,0,IF('Berechnung verr. Aufwand '!$F$8-G20&gt;G23,0,G23-('Berechnung verr. Aufwand '!$F$8-G20)))))</f>
        <v/>
      </c>
    </row>
    <row r="25" spans="2:7" x14ac:dyDescent="0.25">
      <c r="B25" s="4" t="s">
        <v>26</v>
      </c>
      <c r="G25" s="34">
        <v>0.04</v>
      </c>
    </row>
    <row r="26" spans="2:7" x14ac:dyDescent="0.25">
      <c r="B26" s="4" t="s">
        <v>27</v>
      </c>
      <c r="G26" s="35">
        <f>IF(OR( G24=0,G24=""),0,ROUND(PMT(G25,G23,G21),0))</f>
        <v>0</v>
      </c>
    </row>
    <row r="27" spans="2:7" x14ac:dyDescent="0.25">
      <c r="B27" s="4"/>
      <c r="G27" s="9"/>
    </row>
    <row r="28" spans="2:7" x14ac:dyDescent="0.25">
      <c r="B28" s="2" t="s">
        <v>18</v>
      </c>
      <c r="G28" s="9"/>
    </row>
    <row r="29" spans="2:7" ht="57" customHeight="1" x14ac:dyDescent="0.25">
      <c r="B29" s="29" t="s">
        <v>24</v>
      </c>
      <c r="C29" s="69"/>
      <c r="D29" s="69"/>
      <c r="E29" s="69"/>
      <c r="F29" s="69"/>
      <c r="G29" s="69"/>
    </row>
    <row r="30" spans="2:7" x14ac:dyDescent="0.25">
      <c r="B30" s="6"/>
      <c r="C30" s="7"/>
      <c r="D30" s="7"/>
      <c r="E30" s="7"/>
      <c r="F30" s="7"/>
      <c r="G30" s="7"/>
    </row>
    <row r="31" spans="2:7" x14ac:dyDescent="0.25">
      <c r="B31" s="4" t="s">
        <v>19</v>
      </c>
      <c r="G31" s="10"/>
    </row>
    <row r="32" spans="2:7" x14ac:dyDescent="0.25">
      <c r="B32" s="4" t="s">
        <v>20</v>
      </c>
      <c r="G32" s="11"/>
    </row>
    <row r="33" spans="2:7" x14ac:dyDescent="0.25">
      <c r="B33" s="4" t="s">
        <v>21</v>
      </c>
      <c r="G33" s="32"/>
    </row>
    <row r="34" spans="2:7" x14ac:dyDescent="0.25">
      <c r="B34" s="4" t="s">
        <v>22</v>
      </c>
      <c r="G34" s="11"/>
    </row>
    <row r="35" spans="2:7" x14ac:dyDescent="0.25">
      <c r="B35" s="4" t="s">
        <v>23</v>
      </c>
      <c r="G35" s="33" t="str">
        <f>IF(G34="Biens mobiliers/Machines/Véhicules",5,IF(G34="Biens immobiliers",25,IF(G34="Informatique/Communication",3,"")))</f>
        <v/>
      </c>
    </row>
    <row r="36" spans="2:7" x14ac:dyDescent="0.25">
      <c r="B36" s="30" t="s">
        <v>25</v>
      </c>
      <c r="G36" s="33" t="str">
        <f>IF('Berechnung verr. Aufwand '!$F$8="","",IF(G35="","",IF(G32&lt;1997,0,IF('Berechnung verr. Aufwand '!$F$8-G32&gt;G35,0,G35-('Berechnung verr. Aufwand '!$F$8-G32)))))</f>
        <v/>
      </c>
    </row>
    <row r="37" spans="2:7" x14ac:dyDescent="0.25">
      <c r="B37" s="4" t="s">
        <v>26</v>
      </c>
      <c r="G37" s="34">
        <v>0.04</v>
      </c>
    </row>
    <row r="38" spans="2:7" x14ac:dyDescent="0.25">
      <c r="B38" s="4" t="s">
        <v>27</v>
      </c>
      <c r="G38" s="35">
        <f>IF(OR( G36=0,G36=""),0,ROUND(PMT(G37,G35,G33),0))</f>
        <v>0</v>
      </c>
    </row>
    <row r="39" spans="2:7" x14ac:dyDescent="0.25">
      <c r="B39" s="4"/>
      <c r="G39" s="9"/>
    </row>
    <row r="40" spans="2:7" x14ac:dyDescent="0.25">
      <c r="B40" s="2" t="s">
        <v>36</v>
      </c>
      <c r="G40" s="9"/>
    </row>
    <row r="41" spans="2:7" ht="57" customHeight="1" x14ac:dyDescent="0.25">
      <c r="B41" s="29" t="s">
        <v>24</v>
      </c>
      <c r="C41" s="69"/>
      <c r="D41" s="69"/>
      <c r="E41" s="69"/>
      <c r="F41" s="69"/>
      <c r="G41" s="69"/>
    </row>
    <row r="42" spans="2:7" x14ac:dyDescent="0.25">
      <c r="B42" s="6"/>
      <c r="C42" s="7"/>
      <c r="D42" s="7"/>
      <c r="E42" s="7"/>
      <c r="F42" s="7"/>
      <c r="G42" s="7"/>
    </row>
    <row r="43" spans="2:7" x14ac:dyDescent="0.25">
      <c r="B43" s="4" t="s">
        <v>19</v>
      </c>
      <c r="G43" s="10"/>
    </row>
    <row r="44" spans="2:7" x14ac:dyDescent="0.25">
      <c r="B44" s="4" t="s">
        <v>20</v>
      </c>
      <c r="G44" s="11"/>
    </row>
    <row r="45" spans="2:7" x14ac:dyDescent="0.25">
      <c r="B45" s="4" t="s">
        <v>21</v>
      </c>
      <c r="G45" s="32"/>
    </row>
    <row r="46" spans="2:7" x14ac:dyDescent="0.25">
      <c r="B46" s="4" t="s">
        <v>22</v>
      </c>
      <c r="G46" s="11"/>
    </row>
    <row r="47" spans="2:7" x14ac:dyDescent="0.25">
      <c r="B47" s="4" t="s">
        <v>23</v>
      </c>
      <c r="G47" s="33" t="str">
        <f>IF(G46="Biens mobiliers/Machines/Véhicules",5,IF(G46="Biens immobiliers",25,IF(G46="Informatique/Communication",3,"")))</f>
        <v/>
      </c>
    </row>
    <row r="48" spans="2:7" x14ac:dyDescent="0.25">
      <c r="B48" s="30" t="s">
        <v>25</v>
      </c>
      <c r="G48" s="33" t="str">
        <f>IF('Berechnung verr. Aufwand '!$F$8="","",IF(G47="","",IF(G44&lt;1997,0,IF('Berechnung verr. Aufwand '!$F$8-G44&gt;G47,0,G47-('Berechnung verr. Aufwand '!$F$8-G44)))))</f>
        <v/>
      </c>
    </row>
    <row r="49" spans="2:7" x14ac:dyDescent="0.25">
      <c r="B49" s="4" t="s">
        <v>26</v>
      </c>
      <c r="G49" s="34">
        <v>0.04</v>
      </c>
    </row>
    <row r="50" spans="2:7" x14ac:dyDescent="0.25">
      <c r="B50" s="4" t="s">
        <v>27</v>
      </c>
      <c r="G50" s="35">
        <f>IF(OR( G48=0,G48=""),0,ROUND(PMT(G49,G47,G45),0))</f>
        <v>0</v>
      </c>
    </row>
    <row r="52" spans="2:7" x14ac:dyDescent="0.25">
      <c r="B52" s="2" t="s">
        <v>32</v>
      </c>
    </row>
    <row r="53" spans="2:7" ht="57" customHeight="1" x14ac:dyDescent="0.25">
      <c r="B53" s="29" t="s">
        <v>24</v>
      </c>
      <c r="C53" s="69"/>
      <c r="D53" s="69"/>
      <c r="E53" s="69"/>
      <c r="F53" s="69"/>
      <c r="G53" s="69"/>
    </row>
    <row r="54" spans="2:7" ht="9" customHeight="1" x14ac:dyDescent="0.25">
      <c r="B54" s="6"/>
      <c r="C54" s="7"/>
      <c r="D54" s="7"/>
      <c r="E54" s="7"/>
      <c r="F54" s="7"/>
      <c r="G54" s="7"/>
    </row>
    <row r="55" spans="2:7" x14ac:dyDescent="0.25">
      <c r="B55" s="4" t="s">
        <v>19</v>
      </c>
      <c r="G55" s="10"/>
    </row>
    <row r="56" spans="2:7" x14ac:dyDescent="0.25">
      <c r="B56" s="4" t="s">
        <v>20</v>
      </c>
      <c r="G56" s="11"/>
    </row>
    <row r="57" spans="2:7" x14ac:dyDescent="0.25">
      <c r="B57" s="4" t="s">
        <v>21</v>
      </c>
      <c r="G57" s="32"/>
    </row>
    <row r="58" spans="2:7" x14ac:dyDescent="0.25">
      <c r="B58" s="4" t="s">
        <v>22</v>
      </c>
      <c r="G58" s="11"/>
    </row>
    <row r="59" spans="2:7" x14ac:dyDescent="0.25">
      <c r="B59" s="4" t="s">
        <v>23</v>
      </c>
      <c r="G59" s="33" t="str">
        <f>IF(G58="Biens mobiliers/Machines/Véhicules",5,IF(G58="Biens immobiliers",25,IF(G58="Informatique/Communication",3,"")))</f>
        <v/>
      </c>
    </row>
    <row r="60" spans="2:7" x14ac:dyDescent="0.25">
      <c r="B60" s="30" t="s">
        <v>25</v>
      </c>
      <c r="G60" s="33" t="str">
        <f>IF('Berechnung verr. Aufwand '!$F$8="","",IF(G59="","",IF(G56&lt;1997,0,IF('Berechnung verr. Aufwand '!$F$8-G56&gt;G59,0,G59-('Berechnung verr. Aufwand '!$F$8-G56)))))</f>
        <v/>
      </c>
    </row>
    <row r="61" spans="2:7" x14ac:dyDescent="0.25">
      <c r="B61" s="4" t="s">
        <v>26</v>
      </c>
      <c r="G61" s="34">
        <v>0.04</v>
      </c>
    </row>
    <row r="62" spans="2:7" x14ac:dyDescent="0.25">
      <c r="B62" s="4" t="s">
        <v>27</v>
      </c>
      <c r="G62" s="35">
        <f>IF(OR( G60=0,G60=""),0,ROUND(PMT(G61,G59,G57),0))</f>
        <v>0</v>
      </c>
    </row>
    <row r="63" spans="2:7" x14ac:dyDescent="0.25">
      <c r="B63" s="4"/>
      <c r="C63" s="5"/>
    </row>
    <row r="65" spans="2:7" x14ac:dyDescent="0.25">
      <c r="B65" s="2" t="s">
        <v>33</v>
      </c>
    </row>
    <row r="66" spans="2:7" ht="57" customHeight="1" x14ac:dyDescent="0.25">
      <c r="B66" s="29" t="s">
        <v>24</v>
      </c>
      <c r="C66" s="69"/>
      <c r="D66" s="69"/>
      <c r="E66" s="69"/>
      <c r="F66" s="69"/>
      <c r="G66" s="69"/>
    </row>
    <row r="67" spans="2:7" ht="9" customHeight="1" x14ac:dyDescent="0.25">
      <c r="B67" s="6"/>
      <c r="C67" s="7"/>
      <c r="D67" s="7"/>
      <c r="E67" s="7"/>
      <c r="F67" s="7"/>
      <c r="G67" s="7"/>
    </row>
    <row r="68" spans="2:7" x14ac:dyDescent="0.25">
      <c r="B68" s="4" t="s">
        <v>19</v>
      </c>
      <c r="G68" s="10"/>
    </row>
    <row r="69" spans="2:7" x14ac:dyDescent="0.25">
      <c r="B69" s="4" t="s">
        <v>20</v>
      </c>
      <c r="G69" s="11"/>
    </row>
    <row r="70" spans="2:7" x14ac:dyDescent="0.25">
      <c r="B70" s="4" t="s">
        <v>21</v>
      </c>
      <c r="G70" s="32"/>
    </row>
    <row r="71" spans="2:7" x14ac:dyDescent="0.25">
      <c r="B71" s="4" t="s">
        <v>22</v>
      </c>
      <c r="G71" s="11"/>
    </row>
    <row r="72" spans="2:7" x14ac:dyDescent="0.25">
      <c r="B72" s="4" t="s">
        <v>23</v>
      </c>
      <c r="G72" s="33" t="str">
        <f>IF(G71="Biens mobiliers/Machines/Véhicules",5,IF(G71="Biens immobiliers",25,IF(G71="Informatique/Communication",3,"")))</f>
        <v/>
      </c>
    </row>
    <row r="73" spans="2:7" x14ac:dyDescent="0.25">
      <c r="B73" s="30" t="s">
        <v>25</v>
      </c>
      <c r="G73" s="33" t="str">
        <f>IF('Berechnung verr. Aufwand '!$F$8="","",IF(G72="","",IF(G69&lt;1997,0,IF('Berechnung verr. Aufwand '!$F$8-G69&gt;G72,0,G72-('Berechnung verr. Aufwand '!$F$8-G69)))))</f>
        <v/>
      </c>
    </row>
    <row r="74" spans="2:7" x14ac:dyDescent="0.25">
      <c r="B74" s="4" t="s">
        <v>26</v>
      </c>
      <c r="G74" s="34">
        <v>0.04</v>
      </c>
    </row>
    <row r="75" spans="2:7" x14ac:dyDescent="0.25">
      <c r="B75" s="4" t="s">
        <v>27</v>
      </c>
      <c r="G75" s="35">
        <f>IF(OR( G73=0,G73=""),0,ROUND(PMT(G74,G72,G70),0))</f>
        <v>0</v>
      </c>
    </row>
    <row r="76" spans="2:7" x14ac:dyDescent="0.25">
      <c r="B76" s="4"/>
      <c r="C76" s="5"/>
    </row>
    <row r="77" spans="2:7" x14ac:dyDescent="0.25">
      <c r="B77" s="2" t="s">
        <v>34</v>
      </c>
    </row>
    <row r="78" spans="2:7" ht="57" customHeight="1" x14ac:dyDescent="0.25">
      <c r="B78" s="29" t="s">
        <v>24</v>
      </c>
      <c r="C78" s="69"/>
      <c r="D78" s="69"/>
      <c r="E78" s="69"/>
      <c r="F78" s="69"/>
      <c r="G78" s="69"/>
    </row>
    <row r="79" spans="2:7" ht="9" customHeight="1" x14ac:dyDescent="0.25">
      <c r="B79" s="6"/>
      <c r="C79" s="7"/>
      <c r="D79" s="7"/>
      <c r="E79" s="7"/>
      <c r="F79" s="7"/>
      <c r="G79" s="7"/>
    </row>
    <row r="80" spans="2:7" x14ac:dyDescent="0.25">
      <c r="B80" s="4" t="s">
        <v>19</v>
      </c>
      <c r="G80" s="10"/>
    </row>
    <row r="81" spans="2:7" x14ac:dyDescent="0.25">
      <c r="B81" s="4" t="s">
        <v>20</v>
      </c>
      <c r="G81" s="11"/>
    </row>
    <row r="82" spans="2:7" x14ac:dyDescent="0.25">
      <c r="B82" s="4" t="s">
        <v>21</v>
      </c>
      <c r="G82" s="32"/>
    </row>
    <row r="83" spans="2:7" x14ac:dyDescent="0.25">
      <c r="B83" s="4" t="s">
        <v>22</v>
      </c>
      <c r="G83" s="11"/>
    </row>
    <row r="84" spans="2:7" x14ac:dyDescent="0.25">
      <c r="B84" s="4" t="s">
        <v>23</v>
      </c>
      <c r="G84" s="33" t="str">
        <f>IF(G83="Biens mobiliers/Machines/Véhicules",5,IF(G83="Biens immobiliers",25,IF(G83="Informatique/Communication",3,"")))</f>
        <v/>
      </c>
    </row>
    <row r="85" spans="2:7" x14ac:dyDescent="0.25">
      <c r="B85" s="30" t="s">
        <v>25</v>
      </c>
      <c r="G85" s="33" t="str">
        <f>IF('Berechnung verr. Aufwand '!$F$8="","",IF(G84="","",IF(G81&lt;1997,0,IF('Berechnung verr. Aufwand '!$F$8-G81&gt;G84,0,G84-('Berechnung verr. Aufwand '!$F$8-G81)))))</f>
        <v/>
      </c>
    </row>
    <row r="86" spans="2:7" x14ac:dyDescent="0.25">
      <c r="B86" s="4" t="s">
        <v>26</v>
      </c>
      <c r="G86" s="34">
        <v>0.04</v>
      </c>
    </row>
    <row r="87" spans="2:7" x14ac:dyDescent="0.25">
      <c r="B87" s="4" t="s">
        <v>27</v>
      </c>
      <c r="G87" s="35">
        <f>IF(OR( G85=0,G85=""),0,ROUND(PMT(G86,G84,G82),0))</f>
        <v>0</v>
      </c>
    </row>
    <row r="88" spans="2:7" x14ac:dyDescent="0.25">
      <c r="B88" s="4"/>
      <c r="C88" s="5"/>
    </row>
    <row r="90" spans="2:7" x14ac:dyDescent="0.25">
      <c r="B90" s="2" t="s">
        <v>35</v>
      </c>
    </row>
    <row r="91" spans="2:7" ht="57" customHeight="1" x14ac:dyDescent="0.25">
      <c r="B91" s="29" t="s">
        <v>24</v>
      </c>
      <c r="C91" s="69"/>
      <c r="D91" s="69"/>
      <c r="E91" s="69"/>
      <c r="F91" s="69"/>
      <c r="G91" s="69"/>
    </row>
    <row r="92" spans="2:7" ht="9" customHeight="1" x14ac:dyDescent="0.25">
      <c r="B92" s="6"/>
      <c r="C92" s="7"/>
      <c r="D92" s="7"/>
      <c r="E92" s="7"/>
      <c r="F92" s="7"/>
      <c r="G92" s="7"/>
    </row>
    <row r="93" spans="2:7" x14ac:dyDescent="0.25">
      <c r="B93" s="4" t="s">
        <v>19</v>
      </c>
      <c r="G93" s="10"/>
    </row>
    <row r="94" spans="2:7" x14ac:dyDescent="0.25">
      <c r="B94" s="4" t="s">
        <v>20</v>
      </c>
      <c r="G94" s="11"/>
    </row>
    <row r="95" spans="2:7" x14ac:dyDescent="0.25">
      <c r="B95" s="4" t="s">
        <v>21</v>
      </c>
      <c r="G95" s="32"/>
    </row>
    <row r="96" spans="2:7" x14ac:dyDescent="0.25">
      <c r="B96" s="4" t="s">
        <v>22</v>
      </c>
      <c r="G96" s="11"/>
    </row>
    <row r="97" spans="2:7" x14ac:dyDescent="0.25">
      <c r="B97" s="4" t="s">
        <v>23</v>
      </c>
      <c r="G97" s="33" t="str">
        <f>IF(G96="Biens mobiliers/Machines/Véhicules",5,IF(G96="Biens immobiliers",25,IF(G96="Informatique/Communication",3,"")))</f>
        <v/>
      </c>
    </row>
    <row r="98" spans="2:7" x14ac:dyDescent="0.25">
      <c r="B98" s="30" t="s">
        <v>25</v>
      </c>
      <c r="G98" s="33" t="str">
        <f>IF('Berechnung verr. Aufwand '!$F$8="","",IF(G97="","",IF(G94&lt;1997,0,IF('Berechnung verr. Aufwand '!$F$8-G94&gt;G97,0,G97-('Berechnung verr. Aufwand '!$F$8-G94)))))</f>
        <v/>
      </c>
    </row>
    <row r="99" spans="2:7" x14ac:dyDescent="0.25">
      <c r="B99" s="4" t="s">
        <v>26</v>
      </c>
      <c r="G99" s="34">
        <v>0.04</v>
      </c>
    </row>
    <row r="100" spans="2:7" x14ac:dyDescent="0.25">
      <c r="B100" s="4" t="s">
        <v>27</v>
      </c>
      <c r="G100" s="35">
        <f>IF(OR( G98=0,G98=""),0,ROUND(PMT(G99,G97,G95),0))</f>
        <v>0</v>
      </c>
    </row>
    <row r="101" spans="2:7" x14ac:dyDescent="0.25">
      <c r="B101" s="4"/>
      <c r="C101" s="5"/>
    </row>
  </sheetData>
  <sheetProtection password="C61C" sheet="1" objects="1" scenarios="1"/>
  <mergeCells count="9">
    <mergeCell ref="C66:G66"/>
    <mergeCell ref="C78:G78"/>
    <mergeCell ref="C91:G91"/>
    <mergeCell ref="C41:G41"/>
    <mergeCell ref="B2:G2"/>
    <mergeCell ref="C5:G5"/>
    <mergeCell ref="C17:G17"/>
    <mergeCell ref="C29:G29"/>
    <mergeCell ref="C53:G53"/>
  </mergeCells>
  <phoneticPr fontId="0" type="noConversion"/>
  <dataValidations count="1">
    <dataValidation type="list" allowBlank="1" showInputMessage="1" showErrorMessage="1" sqref="G10 G22 G34 G46 G58 G71 G83 G96">
      <formula1>"Biens immobiliers,Biens mobiliers/Machines/Véhicules, Informatique/Communication,---------"</formula1>
    </dataValidation>
  </dataValidations>
  <pageMargins left="0.78740157499999996" right="0.78740157499999996" top="0.984251969" bottom="0.984251969" header="0.4921259845" footer="0.4921259845"/>
  <pageSetup paperSize="9"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Berechnung verr. Aufwand </vt:lpstr>
      <vt:lpstr>Zuschläge Kap.kosten + Abschr. </vt:lpstr>
    </vt:vector>
  </TitlesOfParts>
  <Company>Kanton Bern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Tableau Excel "Calcul des charges imputables" pour centres de jour</dc:title>
  <dc:creator>Flückiger Tamara, GSI-AIS</dc:creator>
  <cp:lastModifiedBy>Flückiger Tamara, GEF-ZV-ALBA</cp:lastModifiedBy>
  <cp:lastPrinted>2007-12-20T14:22:14Z</cp:lastPrinted>
  <dcterms:created xsi:type="dcterms:W3CDTF">2007-12-04T06:23:09Z</dcterms:created>
  <dcterms:modified xsi:type="dcterms:W3CDTF">2021-07-26T08:58:31Z</dcterms:modified>
</cp:coreProperties>
</file>