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DieseArbeitsmappe"/>
  <mc:AlternateContent xmlns:mc="http://schemas.openxmlformats.org/markup-compatibility/2006">
    <mc:Choice Requires="x15">
      <x15ac:absPath xmlns:x15ac="http://schemas.microsoft.com/office/spreadsheetml/2010/11/ac" url="\\a8ha-cfs-user.infra.be.ch\a8ha-cfs-user\UserHomes\mut2\Z_Systems\RedirectedFolders\Documents\CMI\fbaebce12a844d779e7f69285304dc80\"/>
    </mc:Choice>
  </mc:AlternateContent>
  <xr:revisionPtr revIDLastSave="0" documentId="13_ncr:1_{90B71762-E8CC-42EE-A639-56B4689BE30F}" xr6:coauthVersionLast="47" xr6:coauthVersionMax="47" xr10:uidLastSave="{00000000-0000-0000-0000-000000000000}"/>
  <bookViews>
    <workbookView xWindow="28680" yWindow="-120" windowWidth="29040" windowHeight="15840" tabRatio="889" xr2:uid="{00000000-000D-0000-FFFF-FFFF00000000}"/>
  </bookViews>
  <sheets>
    <sheet name="Récapitulatif" sheetId="14" r:id="rId1"/>
    <sheet name="Suivi mod. BE" sheetId="17" r:id="rId2"/>
    <sheet name="(A) SM" sheetId="2" r:id="rId3"/>
    <sheet name="(B) SDEP-CUFI" sheetId="9" r:id="rId4"/>
    <sheet name="Types d'UFI" sheetId="7" r:id="rId5"/>
    <sheet name="Cent. princ. prise charge coûts" sheetId="8" r:id="rId6"/>
    <sheet name="(E) Pass. ajust." sheetId="19" r:id="rId7"/>
  </sheets>
  <definedNames>
    <definedName name="_xlnm._FilterDatabase" localSheetId="3" hidden="1">'(B) SDEP-CUFI'!$A$2:$R$121</definedName>
    <definedName name="_xlnm._FilterDatabase" localSheetId="5" hidden="1">'Cent. princ. prise charge coûts'!$A$2:$XFB$2</definedName>
    <definedName name="_xlnm.Print_Area" localSheetId="6">'(E) Pass. ajust.'!$A$1:$W$98</definedName>
    <definedName name="Z_3E032787_507F_410C_89D2_13163FA1A821_.wvu.Cols" localSheetId="6" hidden="1">'(E) Pass. ajust.'!$L:$L,'(E) Pass. ajust.'!$P:$P</definedName>
    <definedName name="Z_3E032787_507F_410C_89D2_13163FA1A821_.wvu.FilterData" localSheetId="3" hidden="1">'(B) SDEP-CUFI'!$A$2:$N$81</definedName>
    <definedName name="Z_3E032787_507F_410C_89D2_13163FA1A821_.wvu.PrintArea" localSheetId="3" hidden="1">'(B) SDEP-CUFI'!$A$1:$N$81</definedName>
    <definedName name="Z_3E032787_507F_410C_89D2_13163FA1A821_.wvu.PrintArea" localSheetId="6" hidden="1">'(E) Pass. ajust.'!$A$1:$H$74</definedName>
    <definedName name="Z_578F384A_E30F_4AB0_9BE2_60241A58AF18_.wvu.FilterData" localSheetId="3" hidden="1">'(B) SDEP-CUFI'!$A$2:$N$81</definedName>
    <definedName name="Z_578F384A_E30F_4AB0_9BE2_60241A58AF18_.wvu.PrintArea" localSheetId="3" hidden="1">'(B) SDEP-CUFI'!$A$1:$N$81</definedName>
    <definedName name="Z_5A2CE18A_5277_4EF7_BE10_87706C2DEC9E_.wvu.FilterData" localSheetId="3" hidden="1">'(B) SDEP-CUFI'!$A$2:$N$81</definedName>
    <definedName name="Z_5A2CE18A_5277_4EF7_BE10_87706C2DEC9E_.wvu.PrintArea" localSheetId="3" hidden="1">'(B) SDEP-CUFI'!$A$1:$N$81</definedName>
  </definedNames>
  <calcPr calcId="191029"/>
  <customWorkbookViews>
    <customWorkbookView name="b188nes - Persönliche Ansicht" guid="{5A2CE18A-5277-4EF7-BE10-87706C2DEC9E}" mergeInterval="0" personalView="1" maximized="1" xWindow="-8" yWindow="-8" windowWidth="1936" windowHeight="1176" activeSheetId="2"/>
    <customWorkbookView name="b188pfa - Persönliche Ansicht" guid="{3E032787-507F-410C-89D2-13163FA1A821}" mergeInterval="0" personalView="1" maximized="1" xWindow="1912" yWindow="-8" windowWidth="1936" windowHeight="1176" activeSheetId="2"/>
    <customWorkbookView name="b188cha - Persönliche Ansicht" guid="{578F384A-E30F-4AB0-9BE2-60241A58AF18}" mergeInterval="0" personalView="1" maximized="1" xWindow="-8" yWindow="-8" windowWidth="1936" windowHeight="1176" activeSheetId="2"/>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18" i="19" l="1"/>
  <c r="E78" i="19"/>
  <c r="E34" i="19"/>
  <c r="D25" i="19"/>
  <c r="F15" i="19" l="1"/>
  <c r="D97" i="19" l="1"/>
  <c r="F81" i="19"/>
  <c r="D81" i="19"/>
  <c r="S80" i="19"/>
  <c r="S79" i="19"/>
  <c r="E79" i="19"/>
  <c r="Z12" i="19" s="1"/>
  <c r="S78" i="19"/>
  <c r="S77" i="19"/>
  <c r="E77" i="19"/>
  <c r="S76" i="19"/>
  <c r="S75" i="19"/>
  <c r="S74" i="19"/>
  <c r="S73" i="19"/>
  <c r="S72" i="19"/>
  <c r="S71" i="19"/>
  <c r="S70" i="19"/>
  <c r="J70" i="19"/>
  <c r="I70" i="19"/>
  <c r="S69" i="19"/>
  <c r="J69" i="19"/>
  <c r="I69" i="19"/>
  <c r="H69" i="19"/>
  <c r="H70" i="19" s="1"/>
  <c r="G69" i="19"/>
  <c r="G70" i="19" s="1"/>
  <c r="F69" i="19"/>
  <c r="D69" i="19"/>
  <c r="S68" i="19"/>
  <c r="S67" i="19"/>
  <c r="E67" i="19"/>
  <c r="S66" i="19"/>
  <c r="E66" i="19"/>
  <c r="S65" i="19"/>
  <c r="E65" i="19"/>
  <c r="Y14" i="19" s="1"/>
  <c r="S64" i="19"/>
  <c r="E64" i="19"/>
  <c r="S63" i="19"/>
  <c r="E63" i="19"/>
  <c r="S62" i="19"/>
  <c r="E62" i="19"/>
  <c r="S61" i="19"/>
  <c r="E61" i="19"/>
  <c r="S60" i="19"/>
  <c r="E60" i="19"/>
  <c r="S59" i="19"/>
  <c r="E59" i="19"/>
  <c r="U31" i="19" s="1"/>
  <c r="S58" i="19"/>
  <c r="E58" i="19"/>
  <c r="S57" i="19"/>
  <c r="E57" i="19"/>
  <c r="U32" i="19" s="1"/>
  <c r="S56" i="19"/>
  <c r="E56" i="19"/>
  <c r="S55" i="19"/>
  <c r="E55" i="19"/>
  <c r="Y13" i="19" s="1"/>
  <c r="S54" i="19"/>
  <c r="E54" i="19"/>
  <c r="S53" i="19"/>
  <c r="E53" i="19"/>
  <c r="U33" i="19" s="1"/>
  <c r="Z11" i="19" s="1"/>
  <c r="S52" i="19"/>
  <c r="E52" i="19"/>
  <c r="S51" i="19"/>
  <c r="E51" i="19"/>
  <c r="S50" i="19"/>
  <c r="E50" i="19"/>
  <c r="S49" i="19"/>
  <c r="E49" i="19"/>
  <c r="S48" i="19"/>
  <c r="E48" i="19"/>
  <c r="S47" i="19"/>
  <c r="E47" i="19"/>
  <c r="S46" i="19"/>
  <c r="E46" i="19"/>
  <c r="S45" i="19"/>
  <c r="S44" i="19"/>
  <c r="S43" i="19"/>
  <c r="S42" i="19"/>
  <c r="E42" i="19"/>
  <c r="S41" i="19"/>
  <c r="E41" i="19"/>
  <c r="S40" i="19"/>
  <c r="E40" i="19"/>
  <c r="Y9" i="19" s="1"/>
  <c r="S39" i="19"/>
  <c r="E39" i="19"/>
  <c r="S38" i="19"/>
  <c r="E38" i="19"/>
  <c r="S37" i="19"/>
  <c r="E37" i="19"/>
  <c r="S36" i="19"/>
  <c r="E36" i="19"/>
  <c r="Y8" i="19" s="1"/>
  <c r="S35" i="19"/>
  <c r="E35" i="19"/>
  <c r="S34" i="19"/>
  <c r="S33" i="19"/>
  <c r="E33" i="19"/>
  <c r="S32" i="19"/>
  <c r="E32" i="19"/>
  <c r="S31" i="19"/>
  <c r="E31" i="19"/>
  <c r="S30" i="19"/>
  <c r="E30" i="19"/>
  <c r="E29" i="19"/>
  <c r="E28" i="19"/>
  <c r="E27" i="19"/>
  <c r="Z26" i="19"/>
  <c r="E26" i="19"/>
  <c r="Z25" i="19"/>
  <c r="F25" i="19"/>
  <c r="F72" i="19" s="1"/>
  <c r="U24" i="19" s="1"/>
  <c r="D72" i="19"/>
  <c r="Z24" i="19"/>
  <c r="Z23" i="19"/>
  <c r="Z22" i="19"/>
  <c r="F22" i="19"/>
  <c r="E22" i="19" s="1"/>
  <c r="Y26" i="19" s="1"/>
  <c r="Z21" i="19"/>
  <c r="F21" i="19"/>
  <c r="E21" i="19"/>
  <c r="Y25" i="19" s="1"/>
  <c r="Z20" i="19"/>
  <c r="F20" i="19"/>
  <c r="Z19" i="19"/>
  <c r="E19" i="19"/>
  <c r="Z18" i="19"/>
  <c r="E18" i="19"/>
  <c r="Z17" i="19"/>
  <c r="E17" i="19"/>
  <c r="Z16" i="19"/>
  <c r="E16" i="19"/>
  <c r="D15" i="19"/>
  <c r="D23" i="19" s="1"/>
  <c r="Z14" i="19"/>
  <c r="E14" i="19"/>
  <c r="Y22" i="19" s="1"/>
  <c r="E13" i="19"/>
  <c r="Y21" i="19" s="1"/>
  <c r="E12" i="19"/>
  <c r="Y20" i="19" s="1"/>
  <c r="E11" i="19"/>
  <c r="Y19" i="19" s="1"/>
  <c r="Z10" i="19"/>
  <c r="E10" i="19"/>
  <c r="Y18" i="19" s="1"/>
  <c r="Z9" i="19"/>
  <c r="E9" i="19"/>
  <c r="Y17" i="19" s="1"/>
  <c r="Z8" i="19"/>
  <c r="Z7" i="19"/>
  <c r="E7" i="19"/>
  <c r="J5" i="19"/>
  <c r="E15" i="19" l="1"/>
  <c r="Y23" i="19" s="1"/>
  <c r="Y11" i="19"/>
  <c r="Y10" i="19"/>
  <c r="AA10" i="19" s="1"/>
  <c r="F23" i="19"/>
  <c r="F74" i="19" s="1"/>
  <c r="Z13" i="19"/>
  <c r="AA13" i="19" s="1"/>
  <c r="Y12" i="19"/>
  <c r="AA19" i="19"/>
  <c r="AA22" i="19"/>
  <c r="AA14" i="19"/>
  <c r="AA8" i="19"/>
  <c r="AA9" i="19"/>
  <c r="AA18" i="19"/>
  <c r="AA25" i="19"/>
  <c r="AA20" i="19"/>
  <c r="AA12" i="19"/>
  <c r="AA23" i="19"/>
  <c r="AA11" i="19"/>
  <c r="AA26" i="19"/>
  <c r="AA17" i="19"/>
  <c r="AA21" i="19"/>
  <c r="E69" i="19"/>
  <c r="F87" i="19"/>
  <c r="F89" i="19" s="1"/>
  <c r="F70" i="19"/>
  <c r="U26" i="19"/>
  <c r="U8" i="19"/>
  <c r="U14" i="19" s="1"/>
  <c r="U16" i="19" s="1"/>
  <c r="D70" i="19"/>
  <c r="D87" i="19"/>
  <c r="D89" i="19" s="1"/>
  <c r="Y16" i="19"/>
  <c r="AA16" i="19" s="1"/>
  <c r="E20" i="19"/>
  <c r="Y24" i="19" s="1"/>
  <c r="AA24" i="19" s="1"/>
  <c r="E25" i="19"/>
  <c r="Y7" i="19" s="1"/>
  <c r="AA7" i="19" s="1"/>
  <c r="D74" i="19"/>
  <c r="D98" i="19" s="1"/>
  <c r="E23" i="19" l="1"/>
  <c r="E70" i="19"/>
  <c r="C50" i="7" l="1"/>
  <c r="C49" i="7"/>
  <c r="C48" i="7"/>
  <c r="C47" i="7"/>
  <c r="C46" i="7"/>
  <c r="C45" i="7"/>
  <c r="C44" i="7"/>
  <c r="C43" i="7"/>
  <c r="C42" i="7"/>
  <c r="C52" i="7"/>
  <c r="C37" i="7" l="1"/>
  <c r="C41" i="7" l="1"/>
  <c r="C40" i="7"/>
  <c r="C39" i="7"/>
  <c r="C38"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Anker Sébastien, GEF-ZV-GS</author>
  </authors>
  <commentList>
    <comment ref="E8" authorId="0" shapeId="0" xr:uid="{00000000-0006-0000-0100-000001000000}">
      <text>
        <r>
          <rPr>
            <b/>
            <sz val="9"/>
            <color indexed="81"/>
            <rFont val="Tahoma"/>
            <family val="2"/>
          </rPr>
          <t>Anker Sébastien, GEF-ZV-GS:</t>
        </r>
        <r>
          <rPr>
            <sz val="9"/>
            <color indexed="81"/>
            <rFont val="Tahoma"/>
            <family val="2"/>
          </rPr>
          <t xml:space="preserve">
</t>
        </r>
        <r>
          <rPr>
            <sz val="12"/>
            <color indexed="81"/>
            <rFont val="Tahoma"/>
            <family val="2"/>
          </rPr>
          <t>Sollte es hier nicht B7 statt B8 sein ? B8 ist "KTR-Bezeichnung"</t>
        </r>
      </text>
    </comment>
    <comment ref="E9" authorId="0" shapeId="0" xr:uid="{00000000-0006-0000-0100-000002000000}">
      <text>
        <r>
          <rPr>
            <b/>
            <sz val="9"/>
            <color indexed="81"/>
            <rFont val="Tahoma"/>
            <family val="2"/>
          </rPr>
          <t>Anker Sébastien, GEF-ZV-GS:</t>
        </r>
        <r>
          <rPr>
            <sz val="9"/>
            <color indexed="81"/>
            <rFont val="Tahoma"/>
            <family val="2"/>
          </rPr>
          <t xml:space="preserve">
Hier steht "Vertagsspitäler" statt "Vertragsspitäler" in der deutschen Fassung</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Hadorn Dominik, GSI-GA</author>
    <author>Etzensperger Elia, GSI-GS</author>
    <author>b188nes</author>
    <author>b188pfa</author>
  </authors>
  <commentList>
    <comment ref="X3" authorId="0" shapeId="0" xr:uid="{00000000-0006-0000-0600-000001000000}">
      <text>
        <r>
          <rPr>
            <b/>
            <sz val="9"/>
            <color indexed="81"/>
            <rFont val="Segoe UI"/>
            <family val="2"/>
          </rPr>
          <t>Différence par rapport au formulaire de la CDS:</t>
        </r>
        <r>
          <rPr>
            <sz val="9"/>
            <color indexed="81"/>
            <rFont val="Segoe UI"/>
            <family val="2"/>
          </rPr>
          <t xml:space="preserve">
La justification des ajustements par objet et le tableau de contrôle ci-dessous se trouvent dans un onglet distinct dans le formulaire de la CDS. </t>
        </r>
      </text>
    </comment>
    <comment ref="B5" authorId="1" shapeId="0" xr:uid="{00000000-0006-0000-0600-000002000000}">
      <text>
        <r>
          <rPr>
            <b/>
            <sz val="9"/>
            <color indexed="81"/>
            <rFont val="Segoe UI"/>
            <family val="2"/>
          </rPr>
          <t xml:space="preserve">Différence par rapport au formulaire de la CDS:
</t>
        </r>
        <r>
          <rPr>
            <sz val="9"/>
            <color indexed="81"/>
            <rFont val="Segoe UI"/>
            <family val="2"/>
          </rPr>
          <t>Des informations détaillées sur les  charges et les produits sont requises.</t>
        </r>
      </text>
    </comment>
    <comment ref="T5" authorId="0" shapeId="0" xr:uid="{00000000-0006-0000-0600-000003000000}">
      <text>
        <r>
          <rPr>
            <b/>
            <sz val="9"/>
            <color indexed="81"/>
            <rFont val="Segoe UI"/>
            <family val="2"/>
          </rPr>
          <t xml:space="preserve">Identique au formulaire de la CDS:
</t>
        </r>
        <r>
          <rPr>
            <sz val="9"/>
            <color indexed="81"/>
            <rFont val="Segoe UI"/>
            <family val="2"/>
          </rPr>
          <t xml:space="preserve">Les valeurs de l'aide à l'ajustement doivent être saisies sur la base des CUI selon REKOLE.
</t>
        </r>
      </text>
    </comment>
    <comment ref="B7" authorId="2" shapeId="0" xr:uid="{00000000-0006-0000-0600-000004000000}">
      <text>
        <r>
          <rPr>
            <sz val="9"/>
            <color indexed="81"/>
            <rFont val="Tahoma"/>
            <family val="2"/>
          </rPr>
          <t>Les diminutions des produits du compte 609 sont déduites et comptabilisées dans le compte 60.</t>
        </r>
      </text>
    </comment>
    <comment ref="AA7" authorId="0" shapeId="0" xr:uid="{00000000-0006-0000-0600-000005000000}">
      <text>
        <r>
          <rPr>
            <b/>
            <sz val="9"/>
            <color indexed="81"/>
            <rFont val="Segoe UI"/>
            <family val="2"/>
          </rPr>
          <t xml:space="preserve">Identique au formulaire de la CDS:
</t>
        </r>
        <r>
          <rPr>
            <sz val="9"/>
            <color indexed="81"/>
            <rFont val="Segoe UI"/>
            <family val="2"/>
          </rPr>
          <t>Ce tableau contrôle si tous les ajustements ont été justifiés. Il manque par exemple ici une justification pour l'ajustement de 17000 francs sous "Charges de personnel".</t>
        </r>
      </text>
    </comment>
    <comment ref="B8" authorId="3" shapeId="0" xr:uid="{00000000-0006-0000-0600-000006000000}">
      <text>
        <r>
          <rPr>
            <sz val="9"/>
            <color indexed="81"/>
            <rFont val="Arial"/>
            <family val="2"/>
          </rPr>
          <t>Saisir la déduction sous  forme de valeur absolue</t>
        </r>
      </text>
    </comment>
    <comment ref="D8" authorId="0" shapeId="0" xr:uid="{00000000-0006-0000-0600-000007000000}">
      <text>
        <r>
          <rPr>
            <b/>
            <sz val="9"/>
            <color indexed="81"/>
            <rFont val="Segoe UI"/>
            <family val="2"/>
          </rPr>
          <t xml:space="preserve">Différence par rapport au formulaire de la CDS:
</t>
        </r>
        <r>
          <rPr>
            <sz val="9"/>
            <color indexed="81"/>
            <rFont val="Segoe UI"/>
            <family val="2"/>
          </rPr>
          <t xml:space="preserve">Il convient d'indiquer uniquement le montant déduit (en positif). Ce montant doit déjà avoir été soustrait dans la cellule D7. </t>
        </r>
      </text>
    </comment>
    <comment ref="D15" authorId="1" shapeId="0" xr:uid="{00000000-0006-0000-0600-000008000000}">
      <text>
        <r>
          <rPr>
            <b/>
            <sz val="9"/>
            <color indexed="81"/>
            <rFont val="Segoe UI"/>
            <family val="2"/>
          </rPr>
          <t>Différence par rapport au formulaire de la CDS:</t>
        </r>
        <r>
          <rPr>
            <sz val="9"/>
            <color indexed="81"/>
            <rFont val="Segoe UI"/>
            <family val="2"/>
          </rPr>
          <t xml:space="preserve">
Somme de l'ensemble des produits et subventions (- dont contributions…)</t>
        </r>
      </text>
    </comment>
    <comment ref="D25" authorId="1" shapeId="0" xr:uid="{00000000-0006-0000-0600-000009000000}">
      <text>
        <r>
          <rPr>
            <b/>
            <sz val="9"/>
            <color indexed="81"/>
            <rFont val="Segoe UI"/>
            <family val="2"/>
          </rPr>
          <t>Différence par rapport au formulaire de la CDS:</t>
        </r>
        <r>
          <rPr>
            <sz val="9"/>
            <color indexed="81"/>
            <rFont val="Segoe UI"/>
            <family val="2"/>
          </rPr>
          <t xml:space="preserve">
Somme de toutes les charges salariales (-dont…)</t>
        </r>
      </text>
    </comment>
    <comment ref="U25" authorId="0" shapeId="0" xr:uid="{00000000-0006-0000-0600-00000A000000}">
      <text>
        <r>
          <rPr>
            <b/>
            <sz val="9"/>
            <color indexed="81"/>
            <rFont val="Segoe UI"/>
            <family val="2"/>
          </rPr>
          <t xml:space="preserve">Identique au formulaire de la CDS: 
</t>
        </r>
        <r>
          <rPr>
            <sz val="9"/>
            <color indexed="81"/>
            <rFont val="Segoe UI"/>
            <family val="2"/>
          </rPr>
          <t>Comme indiqué en note de bas de page dans le formulaire de la CDS, ces valeurs correspondent à celles d'ITAR_K. Par exemple, la cellule "Somme du relevé CUFI" correspond à la cellule EB80 de l'onglet "ITAR_K Aperçu global" d'ITAR_K.</t>
        </r>
      </text>
    </comment>
    <comment ref="E34" authorId="0" shapeId="0" xr:uid="{00000000-0006-0000-0600-00000B000000}">
      <text>
        <r>
          <rPr>
            <b/>
            <sz val="9"/>
            <color indexed="81"/>
            <rFont val="Segoe UI"/>
            <family val="2"/>
          </rPr>
          <t xml:space="preserve">Gleich wie GDK-Formular: 
</t>
        </r>
        <r>
          <rPr>
            <sz val="9"/>
            <color indexed="81"/>
            <rFont val="Segoe UI"/>
            <family val="2"/>
          </rPr>
          <t>Die Abgrenzungen müssen begründet werden</t>
        </r>
      </text>
    </comment>
    <comment ref="U34" authorId="0" shapeId="0" xr:uid="{00000000-0006-0000-0600-00000C000000}">
      <text>
        <r>
          <rPr>
            <b/>
            <sz val="9"/>
            <color indexed="81"/>
            <rFont val="Segoe UI"/>
            <family val="2"/>
          </rPr>
          <t xml:space="preserve">Identique au formulaire de la CDS: 
</t>
        </r>
        <r>
          <rPr>
            <sz val="9"/>
            <color indexed="81"/>
            <rFont val="Segoe UI"/>
            <family val="2"/>
          </rPr>
          <t>Les ajugements doivent être justifiés.</t>
        </r>
      </text>
    </comment>
    <comment ref="C41" authorId="0" shapeId="0" xr:uid="{00000000-0006-0000-0600-00000D000000}">
      <text>
        <r>
          <rPr>
            <b/>
            <sz val="9"/>
            <color indexed="81"/>
            <rFont val="Segoe UI"/>
            <family val="2"/>
          </rPr>
          <t>Différence par rapport au formulaire de la CDS:</t>
        </r>
        <r>
          <rPr>
            <sz val="9"/>
            <color indexed="81"/>
            <rFont val="Segoe UI"/>
            <family val="2"/>
          </rPr>
          <t xml:space="preserve">
Il convient de faire une distinction entre la part de l'assurance de base et la part de l'assurance complémentaire des honoraires de médecins non soumis aux assurances sociales.</t>
        </r>
      </text>
    </comment>
    <comment ref="D41" authorId="0" shapeId="0" xr:uid="{00000000-0006-0000-0600-00000E000000}">
      <text>
        <r>
          <rPr>
            <b/>
            <sz val="9"/>
            <color indexed="81"/>
            <rFont val="Segoe UI"/>
            <family val="2"/>
          </rPr>
          <t xml:space="preserve">Différence par rapport au formulaire de la CDS:
</t>
        </r>
        <r>
          <rPr>
            <sz val="9"/>
            <color indexed="81"/>
            <rFont val="Segoe UI"/>
            <family val="2"/>
          </rPr>
          <t>À l'inverse des charges salariales, les comptes 4051 et 4052 ne constituent pas la somme de tous les postes (-dont…). En effet, ces derniers ne font pas de distinction entre la part de l'assurance de base et celle de l'assurance complémentaire, contrairement aux postes 4501 et 4052.</t>
        </r>
      </text>
    </comment>
    <comment ref="E78" authorId="0" shapeId="0" xr:uid="{00000000-0006-0000-0600-00000F000000}">
      <text>
        <r>
          <rPr>
            <b/>
            <sz val="9"/>
            <color indexed="81"/>
            <rFont val="Segoe UI"/>
            <family val="2"/>
          </rPr>
          <t xml:space="preserve">Identique au formulaire de la CDS:
</t>
        </r>
        <r>
          <rPr>
            <sz val="9"/>
            <color indexed="81"/>
            <rFont val="Segoe UI"/>
            <family val="2"/>
          </rPr>
          <t>Il convient de saisir les ajustements pour les CUI selon REKOLE.</t>
        </r>
      </text>
    </comment>
    <comment ref="F83" authorId="0" shapeId="0" xr:uid="{00000000-0006-0000-0600-000010000000}">
      <text>
        <r>
          <rPr>
            <b/>
            <sz val="9"/>
            <color indexed="81"/>
            <rFont val="Segoe UI"/>
            <family val="2"/>
          </rPr>
          <t>Identique au formulaire de la CDS:</t>
        </r>
        <r>
          <rPr>
            <sz val="9"/>
            <color indexed="81"/>
            <rFont val="Segoe UI"/>
            <family val="2"/>
          </rPr>
          <t xml:space="preserve">
Il convient de saisir la </t>
        </r>
        <r>
          <rPr>
            <b/>
            <sz val="9"/>
            <color indexed="81"/>
            <rFont val="Segoe UI"/>
            <family val="2"/>
          </rPr>
          <t>part</t>
        </r>
        <r>
          <rPr>
            <sz val="9"/>
            <color indexed="81"/>
            <rFont val="Segoe UI"/>
            <family val="2"/>
          </rPr>
          <t xml:space="preserve"> des exploitations annexes ainsi que la correction des séjours à cheval par rapport au total des </t>
        </r>
        <r>
          <rPr>
            <b/>
            <sz val="9"/>
            <color indexed="81"/>
            <rFont val="Segoe UI"/>
            <family val="2"/>
          </rPr>
          <t xml:space="preserve">CUI selon REKOLE </t>
        </r>
        <r>
          <rPr>
            <sz val="9"/>
            <color indexed="81"/>
            <rFont val="Segoe UI"/>
            <family val="2"/>
          </rPr>
          <t xml:space="preserve">(cellule supérieure). </t>
        </r>
      </text>
    </comment>
    <comment ref="B91" authorId="0" shapeId="0" xr:uid="{00000000-0006-0000-0600-000011000000}">
      <text>
        <r>
          <rPr>
            <b/>
            <sz val="9"/>
            <color indexed="81"/>
            <rFont val="Segoe UI"/>
            <family val="2"/>
          </rPr>
          <t xml:space="preserve">Différence par rapport au formulaire de la CDS:
</t>
        </r>
        <r>
          <rPr>
            <sz val="9"/>
            <color indexed="81"/>
            <rFont val="Segoe UI"/>
            <family val="2"/>
          </rPr>
          <t>Il est possible d'indiquer  ici les couvertures de déficit.</t>
        </r>
      </text>
    </comment>
  </commentList>
</comments>
</file>

<file path=xl/sharedStrings.xml><?xml version="1.0" encoding="utf-8"?>
<sst xmlns="http://schemas.openxmlformats.org/spreadsheetml/2006/main" count="3771" uniqueCount="1206">
  <si>
    <t>Format</t>
  </si>
  <si>
    <t>60 Erlöse aus medizinischen, pflegerischen und therapeutischen Leistungen für Patienten</t>
  </si>
  <si>
    <t>N10</t>
  </si>
  <si>
    <t>62 übrige Spitaleinzelleistungen</t>
  </si>
  <si>
    <t>65 Übrige Erlöse aus Leistungen an Patienten</t>
  </si>
  <si>
    <t>66 Finanzerlös</t>
  </si>
  <si>
    <t>68 Erlöse aus Leistungen an Personal und Dritte</t>
  </si>
  <si>
    <t>69 Beiträge und Subventionen</t>
  </si>
  <si>
    <t xml:space="preserve">Übriger Medizinischer Bedarf exkl. Arzthonorare </t>
  </si>
  <si>
    <t>4051 Arzthonorare Belegärzte, nicht sozialversicherungspflichtig (GV-Anteil)</t>
  </si>
  <si>
    <t>4052 Arzthonorare Belegärzte, nicht sozialversicherungspflichtig (ZV-Anteil)</t>
  </si>
  <si>
    <t>3801 Arzthonorar, Spitalärzte (sozialversicherungspflichtig, GV-Anteil)</t>
  </si>
  <si>
    <t>3802 Arzthonorar, Spitalärzte (sozialversicherungspflichtig, ZV-Anteil)</t>
  </si>
  <si>
    <t>3811 Arzthonorar, Belegärzte (sozialversicherungspflichtig, GV-Anteil)</t>
  </si>
  <si>
    <t>3812 Arzthonorar, Belegärzte (sozialversicherungspflichtig, ZV-Anteil)</t>
  </si>
  <si>
    <t>AN16</t>
  </si>
  <si>
    <t>AN2</t>
  </si>
  <si>
    <t>N1</t>
  </si>
  <si>
    <t>AN3</t>
  </si>
  <si>
    <t>N3</t>
  </si>
  <si>
    <t>Code</t>
  </si>
  <si>
    <t>N15</t>
  </si>
  <si>
    <t>Total</t>
  </si>
  <si>
    <t>442 Abschreibungen nach VKL</t>
  </si>
  <si>
    <t>444 Übrige Mietzinse nach VKL (inkl. operatives Leasing)</t>
  </si>
  <si>
    <t>448 Kalkulatorische Verzinsung des Anlagevermögens nach VKL</t>
  </si>
  <si>
    <t>010</t>
  </si>
  <si>
    <t>M960</t>
  </si>
  <si>
    <t>020</t>
  </si>
  <si>
    <t>M970</t>
  </si>
  <si>
    <t>M050</t>
  </si>
  <si>
    <t>M100</t>
  </si>
  <si>
    <t>M200</t>
  </si>
  <si>
    <t>M300</t>
  </si>
  <si>
    <t>M400</t>
  </si>
  <si>
    <t>M500</t>
  </si>
  <si>
    <t>M950</t>
  </si>
  <si>
    <t>Ophthalmologie</t>
  </si>
  <si>
    <t>M600</t>
  </si>
  <si>
    <t>M700</t>
  </si>
  <si>
    <t>M800</t>
  </si>
  <si>
    <t>M850</t>
  </si>
  <si>
    <t>M900</t>
  </si>
  <si>
    <t>M990</t>
  </si>
  <si>
    <t>AN8</t>
  </si>
  <si>
    <t>ABC</t>
  </si>
  <si>
    <t>A</t>
  </si>
  <si>
    <t>KR</t>
  </si>
  <si>
    <t>B1</t>
  </si>
  <si>
    <t>B2</t>
  </si>
  <si>
    <t>B3</t>
  </si>
  <si>
    <t>B4</t>
  </si>
  <si>
    <t>B5</t>
  </si>
  <si>
    <t>B6</t>
  </si>
  <si>
    <t>B7</t>
  </si>
  <si>
    <t>B8</t>
  </si>
  <si>
    <t>B9</t>
  </si>
  <si>
    <t>B10</t>
  </si>
  <si>
    <t>B11</t>
  </si>
  <si>
    <t>B12</t>
  </si>
  <si>
    <t>B13</t>
  </si>
  <si>
    <t>B14</t>
  </si>
  <si>
    <t>B15</t>
  </si>
  <si>
    <t>B16</t>
  </si>
  <si>
    <t>B17</t>
  </si>
  <si>
    <t>B18</t>
  </si>
  <si>
    <t>B19</t>
  </si>
  <si>
    <t>B20</t>
  </si>
  <si>
    <t>B21</t>
  </si>
  <si>
    <t>B22</t>
  </si>
  <si>
    <t>B23</t>
  </si>
  <si>
    <t>B24</t>
  </si>
  <si>
    <t>B25</t>
  </si>
  <si>
    <t>B26</t>
  </si>
  <si>
    <t>B27</t>
  </si>
  <si>
    <t>B28</t>
  </si>
  <si>
    <t>B29</t>
  </si>
  <si>
    <t>B30</t>
  </si>
  <si>
    <t>B31</t>
  </si>
  <si>
    <t>B32</t>
  </si>
  <si>
    <t>B33</t>
  </si>
  <si>
    <t>B34</t>
  </si>
  <si>
    <t>B35</t>
  </si>
  <si>
    <t>B36</t>
  </si>
  <si>
    <t>B37</t>
  </si>
  <si>
    <t>B38</t>
  </si>
  <si>
    <t>B39</t>
  </si>
  <si>
    <t>B40</t>
  </si>
  <si>
    <t>B41</t>
  </si>
  <si>
    <t>B42</t>
  </si>
  <si>
    <t>B43</t>
  </si>
  <si>
    <t>B44</t>
  </si>
  <si>
    <t>B45</t>
  </si>
  <si>
    <t>B46</t>
  </si>
  <si>
    <t>B47</t>
  </si>
  <si>
    <t>B48</t>
  </si>
  <si>
    <t>B49</t>
  </si>
  <si>
    <t>B50</t>
  </si>
  <si>
    <t>B51</t>
  </si>
  <si>
    <t>B52</t>
  </si>
  <si>
    <t>B53</t>
  </si>
  <si>
    <t>B54</t>
  </si>
  <si>
    <t>B55</t>
  </si>
  <si>
    <t>B56</t>
  </si>
  <si>
    <t>B57</t>
  </si>
  <si>
    <t>B58</t>
  </si>
  <si>
    <t>B59</t>
  </si>
  <si>
    <t>B60</t>
  </si>
  <si>
    <t>B61</t>
  </si>
  <si>
    <t>B62</t>
  </si>
  <si>
    <t>B63</t>
  </si>
  <si>
    <t>B64</t>
  </si>
  <si>
    <t>B65</t>
  </si>
  <si>
    <t>B66</t>
  </si>
  <si>
    <t>B67</t>
  </si>
  <si>
    <t>B68</t>
  </si>
  <si>
    <t>B69</t>
  </si>
  <si>
    <t>B70</t>
  </si>
  <si>
    <t>B71</t>
  </si>
  <si>
    <t>B72</t>
  </si>
  <si>
    <t>B73</t>
  </si>
  <si>
    <t>B74</t>
  </si>
  <si>
    <t>B75</t>
  </si>
  <si>
    <t>B76</t>
  </si>
  <si>
    <t>B77</t>
  </si>
  <si>
    <t>B78</t>
  </si>
  <si>
    <t>B79</t>
  </si>
  <si>
    <t>B80</t>
  </si>
  <si>
    <t>B81</t>
  </si>
  <si>
    <t>B82</t>
  </si>
  <si>
    <t>B83</t>
  </si>
  <si>
    <t>B84</t>
  </si>
  <si>
    <t>B85</t>
  </si>
  <si>
    <t>B86</t>
  </si>
  <si>
    <t>B87</t>
  </si>
  <si>
    <t>B88</t>
  </si>
  <si>
    <t>B89</t>
  </si>
  <si>
    <t>B90</t>
  </si>
  <si>
    <t>B91</t>
  </si>
  <si>
    <t>B92</t>
  </si>
  <si>
    <t>B93</t>
  </si>
  <si>
    <t>B94</t>
  </si>
  <si>
    <t>B95</t>
  </si>
  <si>
    <t>B96</t>
  </si>
  <si>
    <t>B97</t>
  </si>
  <si>
    <t>B98</t>
  </si>
  <si>
    <t>B99</t>
  </si>
  <si>
    <t>B100</t>
  </si>
  <si>
    <t>B101</t>
  </si>
  <si>
    <t>B102</t>
  </si>
  <si>
    <t>B103</t>
  </si>
  <si>
    <t>B104</t>
  </si>
  <si>
    <t>B105</t>
  </si>
  <si>
    <t>N8</t>
  </si>
  <si>
    <t>N14</t>
  </si>
  <si>
    <t>yyyymmddhhmmss</t>
  </si>
  <si>
    <t>XXXXXXXX</t>
  </si>
  <si>
    <t>AN100</t>
  </si>
  <si>
    <t>KK</t>
  </si>
  <si>
    <t>B106</t>
  </si>
  <si>
    <t>B107</t>
  </si>
  <si>
    <t>B108</t>
  </si>
  <si>
    <t>B109</t>
  </si>
  <si>
    <t>B110</t>
  </si>
  <si>
    <t>B111</t>
  </si>
  <si>
    <t>B112</t>
  </si>
  <si>
    <t>B113</t>
  </si>
  <si>
    <t>B114</t>
  </si>
  <si>
    <t>KS-Variable</t>
  </si>
  <si>
    <t>KS
Zielfelder:</t>
  </si>
  <si>
    <t>480 Patiententransport durch Dritte + 485 Übrige patientenbezogene Fremdleistungen + 486 Übrige Auslagen für Patienten</t>
  </si>
  <si>
    <t>70-76</t>
  </si>
  <si>
    <t>AN1</t>
  </si>
  <si>
    <t>050</t>
  </si>
  <si>
    <t>SwissDRG</t>
  </si>
  <si>
    <t>AN5</t>
  </si>
  <si>
    <t>KHS</t>
  </si>
  <si>
    <t>ITAR_K</t>
  </si>
  <si>
    <t>nein</t>
  </si>
  <si>
    <t>ja</t>
  </si>
  <si>
    <t>AN256</t>
  </si>
  <si>
    <t>Ausprägung muss der Angabe im Erhebungsteil A entsprechen. Doppelte Angabe zur besseren Interpretationsmöglichkeit des Erhebungsteils B.</t>
  </si>
  <si>
    <t>M000</t>
  </si>
  <si>
    <t>030</t>
  </si>
  <si>
    <t>B115</t>
  </si>
  <si>
    <t>30a</t>
  </si>
  <si>
    <t>30b</t>
  </si>
  <si>
    <t>30c</t>
  </si>
  <si>
    <t>30d</t>
  </si>
  <si>
    <t>30e</t>
  </si>
  <si>
    <t>30f</t>
  </si>
  <si>
    <t>30g</t>
  </si>
  <si>
    <t>30h</t>
  </si>
  <si>
    <t>405a</t>
  </si>
  <si>
    <t>405b</t>
  </si>
  <si>
    <t>405c</t>
  </si>
  <si>
    <t>Version 1.0</t>
  </si>
  <si>
    <t>Version 1.1</t>
  </si>
  <si>
    <t>B116</t>
  </si>
  <si>
    <t>B117</t>
  </si>
  <si>
    <t>B118</t>
  </si>
  <si>
    <t>Version 1.5 2019</t>
  </si>
  <si>
    <t>Version 1.6 2019</t>
  </si>
  <si>
    <t>Version 1.0 2020</t>
  </si>
  <si>
    <t>1.1.V04 Région de domicile</t>
  </si>
  <si>
    <t>La région de domicile doit IMPERATIVEMENT être livrée au format MedStat de l'OFS et non sous forme de code postal.</t>
  </si>
  <si>
    <t>Pour définir la région MedStat, il convient de toujours utiliser les données les plus récentes et les paramères géographiques de l'OFS.</t>
  </si>
  <si>
    <t>1.4.V02 Centre de prise en charge des soins de  base</t>
  </si>
  <si>
    <t>La valeur 9 (=inconnu) ne doit pas être utilisée.</t>
  </si>
  <si>
    <t xml:space="preserve">Pour diverses raisons administratives, il est impératif d'utiliser des codes univoques. La valeur «inconnu» n'est pas assez précise et ne doit donc pas être utilisée.
</t>
  </si>
  <si>
    <t>3.4.V01 Nombre de jours / de consultations</t>
  </si>
  <si>
    <t>Concerne les services ambulatoires et les cliniques de jour</t>
  </si>
  <si>
    <t>4.6.V01 Numéro du cas</t>
  </si>
  <si>
    <t xml:space="preserve">Cette variable doit être livrée pour chaque cas, indépendamment de la définition du cas (0.2.V02) et du type de prise en charge (1.3.V01). Il convient d'utiliser le programme de chiffrage Re4.8 de l'OFS ou une version ultérieure.
</t>
  </si>
  <si>
    <t>4.8.V01 Tarif pour la tarification</t>
  </si>
  <si>
    <t xml:space="preserve">La valeur 0 (=inconnu) ne doit pas être utilisée.
</t>
  </si>
  <si>
    <t>4.8.V16 à 4.8.V20</t>
  </si>
  <si>
    <t>Ces variables doivent être livrées NON CHIFFRÉES.</t>
  </si>
  <si>
    <t>Il convient d'utiliser le programme de chiffrage Re4.8 de l'OFS ou une version ultérieure.</t>
  </si>
  <si>
    <t>non</t>
  </si>
  <si>
    <t>oui</t>
  </si>
  <si>
    <t>Etape 2</t>
  </si>
  <si>
    <t>Tous les fournisseurs de prestations</t>
  </si>
  <si>
    <t>Tous les cas</t>
  </si>
  <si>
    <t>Cas dans son entier</t>
  </si>
  <si>
    <t>KK: enregistrement d'en-tête, étiquetage du fichier</t>
  </si>
  <si>
    <t>KR: enregistrement de la comptabilité analytique par unité finale d'imputation (charges et produits)</t>
  </si>
  <si>
    <t>Etape 1</t>
  </si>
  <si>
    <t>Année sous revue</t>
  </si>
  <si>
    <t>Catégorie d'assurance</t>
  </si>
  <si>
    <t>SM/KS</t>
  </si>
  <si>
    <t>KS/SDEP-CUFI (nouveau)</t>
  </si>
  <si>
    <t>Variable cant.</t>
  </si>
  <si>
    <t>Cas</t>
  </si>
  <si>
    <t>Info de base</t>
  </si>
  <si>
    <t>1 'chambre commune'
2 'semi-privé'
3 'privé'</t>
  </si>
  <si>
    <t>1 = soins aigus
2 = psychiatrie
3 = réadaptation / gériatrie
4 = maison de naissance</t>
  </si>
  <si>
    <t>Site</t>
  </si>
  <si>
    <t>Correspond au type d'activité dans la KS</t>
  </si>
  <si>
    <t>UFI non liées à un cas</t>
  </si>
  <si>
    <t>Etape 1 pour amb./CJ psy, étape 2 pour tous</t>
  </si>
  <si>
    <t>Permet de compléter l'ITAR_K. Si un hôpital a besoin d'un ITAR_K pour la gestion de l'ensemble de l'établissement, le même site (site principal) doit être saisi pour tous les enregistrements. En présence de plusieurs  ITAR_K, les unités finales d'imputation non liées à un cas sont à affecter aux sites résidentiels principaux correspondants.</t>
  </si>
  <si>
    <t xml:space="preserve">Permet de compléter la statistiques des hôpitaux puisque doivent y être répartis non seulement les cas, mais aussi les UFI non liées à un cas en fonction des types d'activité. Les établissements comprenant plusieurs types d'activité doivent répartir les UFI non liées à un cas sur plusieurs lignes ou les affecter à un type d'activité. </t>
  </si>
  <si>
    <t xml:space="preserve">Saisir la catégorie d'assurance du patient selon le modèle d'assurance choisi par celui-ci. Il n'est pas nécessaire de saisir de classe d'assurance en présence d'autopayeurs dont les interventions ne sont pas soumises à l'obligation d'assurance. </t>
  </si>
  <si>
    <t>Oui</t>
  </si>
  <si>
    <t>Type d'enregistrement</t>
  </si>
  <si>
    <t>Enregistrement d'en-tête</t>
  </si>
  <si>
    <t>Prestations de tiers</t>
  </si>
  <si>
    <t>Autres tarifs amb. propres aux établissements, CTM</t>
  </si>
  <si>
    <t>Matériel, médicaments, sang</t>
  </si>
  <si>
    <t xml:space="preserve">Le numéro du cas doit impérativement être indiqué pour chaque cas ambulatoire, semi-ambulatoire ou stationnaire A, B et C de la statistique médicale. Il ne DOIT PAS ETRE CHIFFRÉ.
Le numéro du cas doit impérativement être indiqué pour chaque cas ambulatoire, semi-ambulatoire ou stationnaire A, B et C de la statistique médicale.
Il ne DOIT PAS ETRE CHIFFRE.
</t>
  </si>
  <si>
    <t>Autres tarifs amb. propres aux établissements, LAMal, AOS au sens strict</t>
  </si>
  <si>
    <t>Autres tarifs amb. autopayeurs, y compris avec assurances complémentaires</t>
  </si>
  <si>
    <t>Jeu de données</t>
  </si>
  <si>
    <t>Contenu</t>
  </si>
  <si>
    <t>Enregistrement</t>
  </si>
  <si>
    <t>MX : avis de livraison
MB : données minimales
MN : données sur les nouveau-nés
MP : données sur les patients en psychiatrie
MD : diagnostics et traitements</t>
  </si>
  <si>
    <t>B : SDEP-CUFI</t>
  </si>
  <si>
    <t>KK : enregistrement d'en-tête (informations fichier)
KR : comptabilité analytique</t>
  </si>
  <si>
    <t>E : passerelle d'ajustement</t>
  </si>
  <si>
    <t>Légende</t>
  </si>
  <si>
    <t>Spécification</t>
  </si>
  <si>
    <t>Remarques</t>
  </si>
  <si>
    <t>Jeu de données B: SDEP-CUFI</t>
  </si>
  <si>
    <t>A indiquer pour…</t>
  </si>
  <si>
    <t>Est obligatoire pour…</t>
  </si>
  <si>
    <t>Est obligatoire dès l'étape…</t>
  </si>
  <si>
    <t>Numéro SDEP</t>
  </si>
  <si>
    <t>Nom SDEP</t>
  </si>
  <si>
    <t>Valeurs</t>
  </si>
  <si>
    <t>Origine</t>
  </si>
  <si>
    <t>Partie</t>
  </si>
  <si>
    <t>Remarque</t>
  </si>
  <si>
    <t>Période</t>
  </si>
  <si>
    <t>Etablissements</t>
  </si>
  <si>
    <t>Cas statistiques</t>
  </si>
  <si>
    <t>Colonne SDEP</t>
  </si>
  <si>
    <t>N° REE</t>
  </si>
  <si>
    <t>N° REE de l'établissement</t>
  </si>
  <si>
    <t>Créé le</t>
  </si>
  <si>
    <t>Système</t>
  </si>
  <si>
    <t>Moment de création du fichier</t>
  </si>
  <si>
    <t>Créé par</t>
  </si>
  <si>
    <t>à compléter selon les besoins</t>
  </si>
  <si>
    <t>En option : créé par et système de création</t>
  </si>
  <si>
    <t>N° de l'établissement</t>
  </si>
  <si>
    <t>Ensemble du cas</t>
  </si>
  <si>
    <t>Toutes les unités finales d'imputation</t>
  </si>
  <si>
    <t>FK</t>
  </si>
  <si>
    <t>N° de cas / n° CUFI</t>
  </si>
  <si>
    <t>Cas : numéro identique à la variable 4.6.V01 de la statistique médiale
UFI non liés à un cas : numéro précédé d'un "K", par exemple "K00001"</t>
  </si>
  <si>
    <t>Etape 1: uniquement les cas
Etape 2: cas et UFI non liées à un cas spécifique. 
Pour assurer l'identification univoque des unités finales d'imputation non liées à un cas spécifique (voir type d'UFI, B7) ainsi que leur report dans les différents supports, celles-ci doivent être munies d'un numéro. Ce numéro est précédé de la lettre "K" afin d'éviter toute confusion avec les numéros de cas. Les chiffres sont à choisir librement.</t>
  </si>
  <si>
    <t>CUFI: ensemble du cas
UFI non liées à un cas : année sous revue</t>
  </si>
  <si>
    <t>Type d'UFI</t>
  </si>
  <si>
    <t>voir onglet séparé (types d'UFI)</t>
  </si>
  <si>
    <t>SDEP-CUFI (nouveau)</t>
  </si>
  <si>
    <t>Indiquer ici le type d'unité finale d'imputation : cas (=1) ou mandat avec sous-catégories plus précises. Les valeurs sont indiquées dans l'onglet "Types d'UFI".</t>
  </si>
  <si>
    <t>Désignation CUFI</t>
  </si>
  <si>
    <t>Non lié à un cas</t>
  </si>
  <si>
    <t>Définition du cas</t>
  </si>
  <si>
    <t>A = admission durant l'entrée sous revue ou avant, sortie durant l'année sous revue
B = admission durant l'année sous revue, sortie après l'année sous revue
C = patient-e-s de longue durée, admission avant l'année sous revue, sortie après l'année sous revue</t>
  </si>
  <si>
    <t>Infos suppl.  calcul des coûts</t>
  </si>
  <si>
    <t>La valeur doit correspondre à celle indiquée dans le jeu de données A. Double indication destinée à une meilleure interprétation du jeu de données B.</t>
  </si>
  <si>
    <t>Type de prise en charge</t>
  </si>
  <si>
    <t>60 Produits des prestations médicales, infirmières et thérapeutiques aux patients</t>
  </si>
  <si>
    <t>ITAR_K, MCN ET</t>
  </si>
  <si>
    <t>Produits</t>
  </si>
  <si>
    <t>Produits issus des forfaits journaliers et par cas, y compris parts de coûts AOS/AA/AI/AM, parts de coûts cantonaux ou parts de coûts d'investissement ainsi que suppléments par cas CMO. Les pertes sur débiteurs, rabais et escomptes sont à déduire. 
Les autres produits de prestations aux patients (compte 609) sont à déduire.</t>
  </si>
  <si>
    <t>611 Prestations unitaires médicales (part ass. de base)</t>
  </si>
  <si>
    <t>Revenus issus des prestations unitaires médicales, part de l'assurance de base</t>
  </si>
  <si>
    <t>612 Prestations unitaires médicales (part ass. compl.)</t>
  </si>
  <si>
    <t>Revenus issus des prestations unitaires médicales, part des assurances complémentaires</t>
  </si>
  <si>
    <t>62 Autres prestations unitaires hospitalières</t>
  </si>
  <si>
    <t>Prestations techniques selon TARMED, tous les autres tarifs (paramedicaux pour logopédie, ergothérapie, physiothérapie) et revenus de laboratoire</t>
  </si>
  <si>
    <t>65 Autres produits de prestations aux patients</t>
  </si>
  <si>
    <t>Cette variable englobe tous les revenus des prestations aux patients ne pouvant pas être comptabilisés dans les groupes principaux de comptes 60-62.</t>
  </si>
  <si>
    <t>66 Produits financiers</t>
  </si>
  <si>
    <t>Uniquement revenus liés directement à l'exploitation de l'établissement.</t>
  </si>
  <si>
    <t>68 Produits résultant de prestations au personnel et à des tiers</t>
  </si>
  <si>
    <t>Tous les revenus liés à un cas et résultant de prestations au personnel et à des tiers, par exemple les revenus issus d'exploitations annexes</t>
  </si>
  <si>
    <t>69 Contributions et subventions</t>
  </si>
  <si>
    <t>4001 Médicaments (sang et produits sanguins non compris)</t>
  </si>
  <si>
    <t>Comptabilité par unité finale d'imputation SwissDRG</t>
  </si>
  <si>
    <t>Charges d'exploitation apurées</t>
  </si>
  <si>
    <t>Totalité des coûts directement imputables aux médicaments selon la loi fédérale sur les médicaments et les dispositifs médicaux (loi sur les produits thérapeutiques, LPTh), à l'exception de ceux relatifs au sang et aux produits sanguins.</t>
  </si>
  <si>
    <t>4002 Sang et produits sanguins</t>
  </si>
  <si>
    <t>Totalité des coûts liés au sang et aux produits sanguins selon la loi fédérale sur les médicaments et les dispositifs médicaux (loi sur les produits thérapeutiques, LPTh).</t>
  </si>
  <si>
    <t>4012 Materiel, instruments, etc.</t>
  </si>
  <si>
    <t>Totalité des coûts du matériel à usage unique et multiple, du matériel de pansement et de suture et d'autre matériel (à l'exclusion des implants et des produits orthopédiques).</t>
  </si>
  <si>
    <t>4011 Implants</t>
  </si>
  <si>
    <t>Totalité des coûts des implants et du matériel d'ostéosynthèse</t>
  </si>
  <si>
    <t>Autres prestations médicales (honoraires de médecins non compris)</t>
  </si>
  <si>
    <t>Totalité des autres coûts directs des comptes 403, 404 et 405, à l'exception des comptes 4051/4052 (honoraires de médecins)</t>
  </si>
  <si>
    <t>4051 Honoraires de médecins, médecins agréés non soumis aux assurances sociales (part ass. de base)</t>
  </si>
  <si>
    <t>Coûts des prestations de tiers fournies dans le cadre d'une activité médicale indépendante et non soumises aux assurances sociales pour l'établissement, part de l'assurance de base</t>
  </si>
  <si>
    <t>4052 Honoraires de médecins, médecins agréés non soumis aux assurances sociales (part ass. compl.)</t>
  </si>
  <si>
    <t>Coûts des prestations de tiers fournies dans le cadre d'une activité médicale indépendante et non soumises aux assurances sociales pour l'établissement, part des assurances complémentaires</t>
  </si>
  <si>
    <t>3801 Honoraires de médecins, médecins hospitaliers (soumis aux assurances sociales, part ass. de base)</t>
  </si>
  <si>
    <t>Honoraires directement imputables et soumis aux assurances sociales des médecins employés par l'établissement, part de l'assurance de base</t>
  </si>
  <si>
    <t>3802 Honoraires de médecins, médecins hospitaliers (soumis aux assurances sociales, part ass. compl.)</t>
  </si>
  <si>
    <t>Honoraires directement imputables et soumis aux assurances sociales des médecins employés par l'établissement, part des assurances complémentaires</t>
  </si>
  <si>
    <t>3811 Honoraires de médecins, médecins agréés (soumis aux assurances sociales, part ass. de base)</t>
  </si>
  <si>
    <t>Honoraires directement imputables et soumis aux assurances sociales des médecins non employés par l'établissement, part de l'assurance de base</t>
  </si>
  <si>
    <t>3812 Honoraires de médecins, médecins agréés (soumis aux assurances sociales, part ass. compl.)</t>
  </si>
  <si>
    <t>Honoraires directement imputables et soumis aux assurances sociales des médecins non employés par l'établissement, part des assurances complémentaires</t>
  </si>
  <si>
    <t>480 Transports de patients par des tiers</t>
  </si>
  <si>
    <t>Factures de services d'ambulance</t>
  </si>
  <si>
    <t>485 Autres prestations de tiers liées au patient</t>
  </si>
  <si>
    <t>Transport de matériel lié au/à la patient-e (p. ex. transport de radios)</t>
  </si>
  <si>
    <t>486 Autres frais liés aux patients</t>
  </si>
  <si>
    <t>Frais d'enseignement, frais d'enterrement, suivi du/de la patient/e, articles achetés par le/la patient/e (matériel d'ergothérapie p. ex.)</t>
  </si>
  <si>
    <t>10 Administration des patients, coûts indirects sans CUI</t>
  </si>
  <si>
    <t>20 Salles d’opérations, coûts indirects sans CUI</t>
  </si>
  <si>
    <t>21 Laboratoire de cathétérisme cardiaque, coûts indirects sans CUI</t>
  </si>
  <si>
    <t xml:space="preserve">23 Anesthésie, coûts indirects sans CUI </t>
  </si>
  <si>
    <t>24 Soins intensifs (SI), coûts indirects sans CUI</t>
  </si>
  <si>
    <t>25 Urgences, coûts indirects sans CUI</t>
  </si>
  <si>
    <t>26 Procédé d’imagerie médicale, coûts indirects sans CUI</t>
  </si>
  <si>
    <t>27 Salle d’accouchement, coûts indirects sans CUI</t>
  </si>
  <si>
    <t>28 Médecine nucléaire et radiooncologie, coûts indirects sans CUI</t>
  </si>
  <si>
    <t>29 Laboratoire, coûts indirects sans CUI</t>
  </si>
  <si>
    <t>30 Dialyse, coûts indirects sans CUI</t>
  </si>
  <si>
    <t>31 Corps médical - Activités 1-5, coûts indirects sans CUI</t>
  </si>
  <si>
    <t>31 Corps médical de la salle d’opération - activités 6a1, coûts indirects sans CUI</t>
  </si>
  <si>
    <t>31 Corps médical du laboratoire de cathétérisme cardiaque - activités 6a2, coûts indirects sans CUI</t>
  </si>
  <si>
    <t>31 Corps médical des SI - activités 6b1, coûts indirects sans CUI</t>
  </si>
  <si>
    <t>31 Corps médical des U-IMC - activités 6b2, coûts indirects sans CUI</t>
  </si>
  <si>
    <t>31 Corps médical des urgences - activités 6b3, coûts indirects sans CUI</t>
  </si>
  <si>
    <t>31 Corps médical de la salle d’accouchement - activités 6b4, coûts indirects sans CUI</t>
  </si>
  <si>
    <t>31 Corps médical du diagnostic médical et thérapeutique - activités 6b5, coûts indirects sans CUI</t>
  </si>
  <si>
    <t>32 Physiothérapie, coûts indirects sans CUI</t>
  </si>
  <si>
    <t>33 Ergothérapie, coûts indirects sans CUI</t>
  </si>
  <si>
    <t>34 Logopédie, coûts indirects sans CUI</t>
  </si>
  <si>
    <t>35 Thérapies non médicales et conseils, coûts indirects sans CUI</t>
  </si>
  <si>
    <t>36 Diagnostic médical et thérapeutique, coûts indirects sans CUI</t>
  </si>
  <si>
    <t>38 Unités reconnues de soins intermédiaires (U-IMC), coûts indirects sans CUI</t>
  </si>
  <si>
    <t xml:space="preserve">39 Soins, coûts indirects sans CUI </t>
  </si>
  <si>
    <t>40 Psychologie, coûts indirects sans CUI</t>
  </si>
  <si>
    <t>41 Hôtellerie chambre, coûts indirects sans CUI</t>
  </si>
  <si>
    <t>42 Hôtellerie cuisine, coûts indirects sans CUI</t>
  </si>
  <si>
    <t>43 Hôtellerie service, coûts indirects sans CUI</t>
  </si>
  <si>
    <t>44 Autres fournisseurs de prestations, coûts indirects sans CUI</t>
  </si>
  <si>
    <t>45 Pathologie, coûts indirects sans CUI</t>
  </si>
  <si>
    <t>77 Service de sauvetage et d’ambulance (uniquement transports secondaires), coûts indirects sans CUI</t>
  </si>
  <si>
    <t>Coûts non liés aux patients (peuvent représenter des centres de charges complets)</t>
  </si>
  <si>
    <t>Ne doit pas être complété pour les cas administratifs</t>
  </si>
  <si>
    <t>442 Amortissements selon OCP</t>
  </si>
  <si>
    <t>CUI OCP</t>
  </si>
  <si>
    <t xml:space="preserve">Charges d'immobilisation selon OCP (immobilisations dont la valeur d'acquisition est supérieure au seuil OCF de CHF 10 000) </t>
  </si>
  <si>
    <t>444 Autres loyers selon OCP (y c. leasing opérationnel)</t>
  </si>
  <si>
    <t xml:space="preserve">Charges de loyers payés à des tiers (immobilisations dont la valeur d'acquisition est supérieure au seuil OCF de CHF 10 000) </t>
  </si>
  <si>
    <t>448 Charges des intérêts calculés sur les actifs immobilisés selon OCP</t>
  </si>
  <si>
    <t>En l'absence de définition dans l'OCP du calcul de l'intérêt calculatoire de l'immobilisation, celle-ci s'effectue selon la méthode REKOLE. Le capital lié est soumis au taux d'intérêt OCP. Il est calculé selon la méthode de la valeur moyenne. Seuls les terrains sont concernés par le taux d'intérêt plein.</t>
  </si>
  <si>
    <t>10 Administration des patients, CUI selon REKOLE</t>
  </si>
  <si>
    <t>CUI REKOLE</t>
  </si>
  <si>
    <t>CUI du centre de charges 10 selon REKOLE®. Indication nécessaire à l'établissement du fichier des coûts par cas SwissDRG.</t>
  </si>
  <si>
    <t>20 Salles d'opérations, CUI selon REKOLE</t>
  </si>
  <si>
    <t>CUI du centre de charges 20 selon REKOLE®. Indication nécessaire à l'établissement du fichier des coûts par cas SwissDRG.</t>
  </si>
  <si>
    <t>21 Laboratoire de cathétérisme cardiaque, CUI selon REKOLE</t>
  </si>
  <si>
    <t>CUI du centre de charges 21 selon REKOLE®. Indication nécessaire à l'établissement du fichier des coûts par cas SwissDRG.</t>
  </si>
  <si>
    <t>23 Anesthésie, CUI selon REKOLE</t>
  </si>
  <si>
    <t>CUI du centre de charges 23 selon REKOLE®. Indication nécessaire à l'établissement du fichier des coûts par cas SwissDRG.</t>
  </si>
  <si>
    <t>24  Soins intensifs (SI), CUI selon REKOLE</t>
  </si>
  <si>
    <t>CUI du centre de charges 24 selon REKOLE®. Indication nécessaire à l'établissement du fichier des coûts par cas SwissDRG.</t>
  </si>
  <si>
    <t>25 Urgences, CUI selon REKOLE</t>
  </si>
  <si>
    <t>CUI du centre de charges 25 selon REKOLE®. Indication nécessaire à l'établissement du fichier des coûts par cas SwissDRG.</t>
  </si>
  <si>
    <t>26 Imagerie médicale, CUI selon REKOLE</t>
  </si>
  <si>
    <t>CUI du centre de charges 26 selon REKOLE®. Indication nécessaire à l'établissement du fichier des coûts par cas SwissDRG.</t>
  </si>
  <si>
    <t>27 Salle d'accouchement, CUI selon REKOLE</t>
  </si>
  <si>
    <t>CUI du centre de charges 27 selon REKOLE®. Indication nécessaire à l'établissement du fichier des coûts par cas SwissDRG.</t>
  </si>
  <si>
    <t>28 Médecine nucléaire et radiooncologie, CUI selon REKOLE</t>
  </si>
  <si>
    <t>CUI du centre de charges 28 selon REKOLE®. Indication nécessaire à l'établissement du fichier des coûts par cas SwissDRG.</t>
  </si>
  <si>
    <t>29 Laboratoire, CUI selon REKOLE</t>
  </si>
  <si>
    <t>CUI du centre de charges 29 selon REKOLE®. Indication nécessaire à l'établissement du fichier des coûts par cas SwissDRG.</t>
  </si>
  <si>
    <t>30 Dialyse, CUI selon REKOLE</t>
  </si>
  <si>
    <t>CUI du centre de charges 30 selon REKOLE®. Indication nécessaire à l'établissement du fichier des coûts par cas SwissDRG.</t>
  </si>
  <si>
    <t>31 Corps médical - activités 1-5, CUI selon REKOLE</t>
  </si>
  <si>
    <t>31 Corps médical de la salle d’opération - activités 6a1, CUI selon REKOLE</t>
  </si>
  <si>
    <t>31 Corps médical du laboratoire de cathétérisme cardiaque - activités 6a2, CUI selon REKOLE</t>
  </si>
  <si>
    <t>31 Corps médical des SI - activités 6b1, CUI selon REKOLE</t>
  </si>
  <si>
    <t>31 Corps médical des U-IMC - activités 6b2, CUI selon REKOLE</t>
  </si>
  <si>
    <t>31 Corps médical des urgences - activités 6b3, CUI selon REKOLE</t>
  </si>
  <si>
    <t>31 Corps médical de la salle d’accouchement - activités 6b4, CUI selon REKOLE</t>
  </si>
  <si>
    <t>31 Corps médical du diagnostic médical et thérapeutique - activités 6b5, CUI selon REKOLE</t>
  </si>
  <si>
    <t>32 Physiothérapie, CUI selon REKOLE</t>
  </si>
  <si>
    <t>CUI du centre de charges 32 selon REKOLE®. Indication nécessaire à l'établissement du fichier des coûts par cas SwissDRG.</t>
  </si>
  <si>
    <t>33 Ergothérapie, CUI selon REKOLE</t>
  </si>
  <si>
    <t>CUI du centre de charges 33 selon REKOLE®. Indication nécessaire à l'établissement du fichier des coûts par cas SwissDRG.</t>
  </si>
  <si>
    <t>34 Logopédie, CUI selon REKOLE</t>
  </si>
  <si>
    <t>CUI du centre de charges 34 selon REKOLE®. Indication nécessaire à l'établissement du fichier des coûts par cas SwissDRG.</t>
  </si>
  <si>
    <t>35 Thérapies non médicales et conseils, CUI selon REKOLE</t>
  </si>
  <si>
    <t>CUI du centre de charges 35 selon REKOLE®. Indication nécessaire à l'établissement du fichier des coûts par cas SwissDRG.</t>
  </si>
  <si>
    <t>36 Diagnostic médical et thérapeutique, CUI selon REKOLE</t>
  </si>
  <si>
    <t>CUI du centre de charges 36 selon REKOLE®. Indication nécessaire à l'établissement du fichier des coûts par cas SwissDRG.</t>
  </si>
  <si>
    <t>38 Centres de soins intermédiaires (IMC) reconnus, CUI selon REKOLE</t>
  </si>
  <si>
    <t>CUI du centre de charges 38 selon REKOLE®. Indication nécessaire à l'établissement du fichier des coûts par cas SwissDRG.</t>
  </si>
  <si>
    <t>39 Soins, CUI selon REKOLE</t>
  </si>
  <si>
    <t>CUI du centre de charges 39 selon REKOLE®. Indication nécessaire à l'établissement du fichier des coûts par cas SwissDRG.</t>
  </si>
  <si>
    <t>40 Psychologie, CUI selon REKOLE</t>
  </si>
  <si>
    <t>CUI du centre de charges 40 selon REKOLE®. Indication nécessaire à l'établissement du fichier des coûts par cas SwissDRG.</t>
  </si>
  <si>
    <t>41 Hôtellerie chambre, CUI selon REKOLE</t>
  </si>
  <si>
    <t>CUI du centre de charges 41 selon REKOLE®. Indication nécessaire à l'établissement du fichier des coûts par cas SwissDRG.</t>
  </si>
  <si>
    <t>42 Hôtellerie cuisine, CUI selon REKOLE</t>
  </si>
  <si>
    <t>CUI du centre de charges 42 selon REKOLE®. Indication nécessaire à l'établissement du fichier des coûts par cas SwissDRG.</t>
  </si>
  <si>
    <t>43 Hôtellerie service, CUI selon REKOLE</t>
  </si>
  <si>
    <t>CUI du centre de charges 43 selon REKOLE®. Indication nécessaire à l'établissement du fichier des coûts par cas SwissDRG.</t>
  </si>
  <si>
    <t>44 Autres fournisseurs de prestations, CUI selon REKOLE</t>
  </si>
  <si>
    <t>CUI du centre de charges 44 selon REKOLE®. Indication nécessaire à l'établissement du fichier des coûts par cas SwissDRG.</t>
  </si>
  <si>
    <t>45 Pathologie, CUI selon REKOLE</t>
  </si>
  <si>
    <t>CUI du centre de charges 45 selon REKOLE®. Indication nécessaire à l'établissement du fichier des coûts par cas SwissDRG.</t>
  </si>
  <si>
    <t>77 Service de sauvetage et d’ambulance (uniquement transports secondaires), CUI selon REKOLE</t>
  </si>
  <si>
    <t>CUI du centre de charges 77 selon REKOLE®. Indication nécessaire à l'établissement du fichier des coûts par cas SwissDRG.</t>
  </si>
  <si>
    <t>Total produits</t>
  </si>
  <si>
    <t>Total produits pour soins de base</t>
  </si>
  <si>
    <t xml:space="preserve">Etape 2 </t>
  </si>
  <si>
    <t>Charges d'exploitation apurées (Chap)</t>
  </si>
  <si>
    <t>Somme de tous les champs relatifs aux coûts directs (champs B19 à B66) et à tous les coûts indirects sans CUI</t>
  </si>
  <si>
    <t xml:space="preserve">44 Coûts d'utilisation des immobilisations selon OCP
</t>
  </si>
  <si>
    <t>Somme des CUI selon l'OCP (groupes de comptes 442, 444 und 448). Les comptes 440, 441 et 443 n'englobent pas de CUI selon l'OCP et ne doivent pas être inclus ici. Le champ correspond à la somme des champs B67 à B69.</t>
  </si>
  <si>
    <t xml:space="preserve">44 Coûts d'utilisation des immobilisations selon REKOLE/SwissDRG
</t>
  </si>
  <si>
    <t>Coûts totaux (CUI OCP)</t>
  </si>
  <si>
    <t>Les coûts totaux correspondent à la somme des coûts directs, des coûts indirects et des CUI selon l'OCP, en d'autres termes à la somme des variables B105 et B106.</t>
  </si>
  <si>
    <t>Coûts totaux (CUI REKOLE)</t>
  </si>
  <si>
    <t>Produits des rémunérations supplémentaires non évaluées et des forfaits par cas non évalués</t>
  </si>
  <si>
    <t>Infos suppl. calcul des coûts</t>
  </si>
  <si>
    <t>Indication nécessaire à l'établissement d'ITAR_K. Plausibilisation possible avec le groupeur SwissDRG (si celui-ci calcule la rémunération supplémentaire). Un montant ne peut être indiqué ici que pour les cas pour lesquels le groupeur SwissDRG a déterminé des rémunérations supplémentaires ou des forfaits par cas.</t>
  </si>
  <si>
    <t>Coûts des prestations fournies aux patients par rapport aux produits du gr. de comptes 65 (si transmis)</t>
  </si>
  <si>
    <t>Pour le calcul des coûts par cas, les produits du compte 65 ou les coûts effectifs sont déduits des prestations correspondantes. En règle générale cependant, ce n'est pas possible, raison pour laquelle les produits sont déduits selon le compte 65. Si les coûts peuvent être déterminés, ils doivent être indiqués ici et sont alors déduits pour le calcul des coûts par cas. Cette manière de procéder est en accord avec la jurisprudence.</t>
  </si>
  <si>
    <t>Points tarifaires, jours de soins, etc.
Indiquer les unités de prestations correspondant au tarif concerné. 
Nombre entier positif</t>
  </si>
  <si>
    <t xml:space="preserve">Nécessaire pour compléter l'ITAR_K.
</t>
  </si>
  <si>
    <t>A indiquer uniquement pour les offres en clinique de jour, nombre entier positif</t>
  </si>
  <si>
    <t>Méthode de calcul des coûts</t>
  </si>
  <si>
    <t>1 = activité
2 = estimation
3 = revenu
4 = valeurs empiriques (années précédentes)
5 = imputation
6 = répartition
9 = autres</t>
  </si>
  <si>
    <t>A indiquer si type d'UFI = 10/12/13/13/14/15/16/17</t>
  </si>
  <si>
    <t>Centre principal de prise en charge des coûts</t>
  </si>
  <si>
    <t>Voir onglet  Centres principaux de prise en charge des coûts</t>
  </si>
  <si>
    <t>Code à trois chiffres entre 010 et 975</t>
  </si>
  <si>
    <t>Correspond à la variable 1.3.V01 de la SM (jeu de données A), uniquement sites résidentiels</t>
  </si>
  <si>
    <t>Types d'UFI (SDEP-CUFI var. B7)</t>
  </si>
  <si>
    <t>Désignation</t>
  </si>
  <si>
    <t>Libellé</t>
  </si>
  <si>
    <t>1 = cas</t>
  </si>
  <si>
    <t>Exploitation annexe</t>
  </si>
  <si>
    <t>10 = exploitations annexes</t>
  </si>
  <si>
    <t>Somme de toutes les exploitations annexes</t>
  </si>
  <si>
    <t>Autres tarifs (p. ex. CSH), mode hospitalier</t>
  </si>
  <si>
    <t>11 = autres tarifs (p. ex. CSH), mode hospitalier</t>
  </si>
  <si>
    <t>Recherche</t>
  </si>
  <si>
    <t>12 = recherche</t>
  </si>
  <si>
    <t>Formation universitaire</t>
  </si>
  <si>
    <t>13 = formation universitaire</t>
  </si>
  <si>
    <t>uniquement établissements universitaires</t>
  </si>
  <si>
    <t>Formation continue universitaire</t>
  </si>
  <si>
    <t>14 = formation continue universitaire</t>
  </si>
  <si>
    <t>Enseignement et recherche universitaire recevant un financement externe</t>
  </si>
  <si>
    <t>15 = enseignement et recherche universitaires recevant un financement externe</t>
  </si>
  <si>
    <t>PIG selon législation</t>
  </si>
  <si>
    <t>16 = PIG selon législation</t>
  </si>
  <si>
    <t>Autres mandats attribués à des tiers</t>
  </si>
  <si>
    <t>17 = autres mandats attribués à des tiers</t>
  </si>
  <si>
    <t>Forfait longue durée</t>
  </si>
  <si>
    <t>18 = forfait longue durée</t>
  </si>
  <si>
    <t xml:space="preserve">Les cas de longue durée en unité de soins aigus doivent être chacun indiqués sur une ligne en tant que cas (type d'UFI 1). EMS et unités de soins peuvent être indiqués sur une ligne en tant qu'UFI séparée (type d'UFI "forfait longue durée"). </t>
  </si>
  <si>
    <t>Tarif TARMED, LAMal, AOS au sens strict</t>
  </si>
  <si>
    <t>20 = tarif TARMED, LAMal, AOS au sens strict</t>
  </si>
  <si>
    <t>Tarif TARMED, CTM</t>
  </si>
  <si>
    <t>21 = tarif TARMED, CTM</t>
  </si>
  <si>
    <t>Tarif TARMED, autopayeurs, y compris avec assurances complémentaires</t>
  </si>
  <si>
    <t>22 = tarif TARMED, autopayeurs, y compris avec assurances complémentaires</t>
  </si>
  <si>
    <t>Tarif laboratoire, LAMal, AOS au sens strict</t>
  </si>
  <si>
    <t>30 = tarif laboratoire, LAMal, AOS au sens strict</t>
  </si>
  <si>
    <t>Tarif laboratoire, CTM</t>
  </si>
  <si>
    <t>31 = tarif laboratoire, CTM</t>
  </si>
  <si>
    <t>Tarif laboratoire, autopayeurs, y compris avec assurances complémentaires</t>
  </si>
  <si>
    <t>32 = tarif laboratoire, autopayeurs, y compris avec assurances complémentaires</t>
  </si>
  <si>
    <t>Tarif physio, LAMal, AOS au sens strict</t>
  </si>
  <si>
    <t>40 = tarif physio, LAMal, AOS au sens strict</t>
  </si>
  <si>
    <t>Tarif physio, CTM</t>
  </si>
  <si>
    <t>41 = tarif physio, CTM</t>
  </si>
  <si>
    <t>Tarif physio, autopayeurs, y compris avec assurances complémentaires</t>
  </si>
  <si>
    <t>42 = tarif physio, autopayeurs, y compris avec assurances complémentaires</t>
  </si>
  <si>
    <t>Tarif ergotherapie, LAMal, AOS au sens strict</t>
  </si>
  <si>
    <t>50 = tarif ergotherapie, LAMal, AOS au sens strict</t>
  </si>
  <si>
    <t>Tarif ergotherapie, CTM</t>
  </si>
  <si>
    <t>51 = tarif ergotherapie, CTM</t>
  </si>
  <si>
    <t>Tarif ergothérapie, autopayeurs, y compris avec assurances complémentaires</t>
  </si>
  <si>
    <t>52 = tarif ergotherapie, autopayeurs, y compris avec assurances complémentaires</t>
  </si>
  <si>
    <t>Tarif conseils nutritionnels, LAMal, AOS au sens strict</t>
  </si>
  <si>
    <t>60 = tarif conseils nutritionnels, LAMal, AOS au sens strict</t>
  </si>
  <si>
    <t>Tarif conseils nutritionnels, CTM</t>
  </si>
  <si>
    <t>61 = tarif conseils nutritionnels, CTM</t>
  </si>
  <si>
    <t>Tarif conseils nutritionnels, autopayeurs, y compris avec assurances complémentaires</t>
  </si>
  <si>
    <t>62 = tarif conseils nutritionnels, autopayeurs, y compris avec assurances complémentaires</t>
  </si>
  <si>
    <t>Tarif diabétologie,LAMal, AOS au sens strict</t>
  </si>
  <si>
    <t>70 = tarif diabétologie,LAMal, AOS au sens strict</t>
  </si>
  <si>
    <t>Tarif diabétologie, CTM</t>
  </si>
  <si>
    <t>71 = tarif diabétologie, CTM</t>
  </si>
  <si>
    <t>Tarif diabétologie, autopayeurs, y compris avec assurances complémentaires</t>
  </si>
  <si>
    <t>72 = tarif diabétologie, autopayeurs, y compris avec assurances complémentaires</t>
  </si>
  <si>
    <t>Tarif logopédie, LAMal, AOS au sens strict</t>
  </si>
  <si>
    <t>80 = tarif logopédie, LAMal, AOS au sens strict</t>
  </si>
  <si>
    <t>Tarif logopédie, CTM</t>
  </si>
  <si>
    <t>81 = tarif logopédie, CTM</t>
  </si>
  <si>
    <t>Tarif logopédie, autopayeurs, y compris avec assurances complémentaires</t>
  </si>
  <si>
    <t>82 = tarif logopédie, autopayeurs, y compris avec assurances complémentaires</t>
  </si>
  <si>
    <t>Tarif dialyse, LAMal, AOS au sens strict</t>
  </si>
  <si>
    <t>90 = tarif dialyse, LAMal, AOS au sens strict</t>
  </si>
  <si>
    <t>Tarif dialyse, CTM</t>
  </si>
  <si>
    <t>91 = tarif dialyse, CTM</t>
  </si>
  <si>
    <t>Tarif dialyse, autopayeurs, y compris avec assurances complémentaires</t>
  </si>
  <si>
    <t>92 = tarif dialyse, autopayeurs, y compris avec assurances complémentaires</t>
  </si>
  <si>
    <t>Centres principaux de prise en charge des coûts (SDEP-CUFI var. B115)</t>
  </si>
  <si>
    <t>Désignation / unité</t>
  </si>
  <si>
    <t>Code dans SDEP (B115)</t>
  </si>
  <si>
    <t>Centre principal de prise en charge des coûts selon l'OFS</t>
  </si>
  <si>
    <t>Spécialités (générales)</t>
  </si>
  <si>
    <t>Urgences</t>
  </si>
  <si>
    <t>Médecine intensive</t>
  </si>
  <si>
    <t>Médecine interne, général</t>
  </si>
  <si>
    <t>Chirurgie, général</t>
  </si>
  <si>
    <t>Gynécologie/obstétrique, général</t>
  </si>
  <si>
    <t>Pédiatrie, général</t>
  </si>
  <si>
    <t>Soins psychiatriques aigus de base (secteur hospitalier)</t>
  </si>
  <si>
    <t>Soins psychiatriques spécifiques secteur hospitalier)</t>
  </si>
  <si>
    <t>Cliniques de jour</t>
  </si>
  <si>
    <t>Secteur ambulatoire</t>
  </si>
  <si>
    <t>Oto-rhino-laryngologie (ORL)</t>
  </si>
  <si>
    <t>Médecine nucléaire</t>
  </si>
  <si>
    <t>Gériatrie</t>
  </si>
  <si>
    <t xml:space="preserve">   Gériatrie soins aigus (y c. réadaptation aiguë)</t>
  </si>
  <si>
    <t>Réadaptation</t>
  </si>
  <si>
    <t>Autres domaines d'activité psychiatriques (secteur hospitalier)</t>
  </si>
  <si>
    <t xml:space="preserve">  Centres d'urgence</t>
  </si>
  <si>
    <t xml:space="preserve">  Cabinet d'urgence des médecins</t>
  </si>
  <si>
    <t xml:space="preserve">  Médecine intensive pédiatrique</t>
  </si>
  <si>
    <t>Dermatologie et vénérologie, général</t>
  </si>
  <si>
    <t>Date</t>
  </si>
  <si>
    <t>CPT</t>
  </si>
  <si>
    <t>COMPTES DE CHARGES ET DE PRODUITS</t>
  </si>
  <si>
    <t>Compt. fin.</t>
  </si>
  <si>
    <t>Calcul périodique COEX</t>
  </si>
  <si>
    <t>Groupe de types de coûts/de revenus</t>
  </si>
  <si>
    <t>Produits des prestations médicales, infirmières et thérapeutiques aux patients</t>
  </si>
  <si>
    <t>Prestations unitaires médicales</t>
  </si>
  <si>
    <t>Autres prestations unitaires hospitalières</t>
  </si>
  <si>
    <t>Autres produits de prestations aux patients</t>
  </si>
  <si>
    <t>Charges des intérêts calculés sur les actifs circulants selon REKOLE (compte 468)</t>
  </si>
  <si>
    <t>Produits financiers</t>
  </si>
  <si>
    <t>Charges des intérêts calculés sur les actifs immobilisés selon OCP (compte 448)</t>
  </si>
  <si>
    <t xml:space="preserve">Variation des stocks </t>
  </si>
  <si>
    <t>Produits résultant de prestations au personnel et à des tiers</t>
  </si>
  <si>
    <t>Contributions et subventions</t>
  </si>
  <si>
    <t xml:space="preserve"> - dont contributions des communes</t>
  </si>
  <si>
    <t xml:space="preserve"> - dont contributions des cantons</t>
  </si>
  <si>
    <t xml:space="preserve"> - dont contributions de la Confédération</t>
  </si>
  <si>
    <t>Impôts</t>
  </si>
  <si>
    <t>Produits exceptionnels</t>
  </si>
  <si>
    <t>Produits hors exploitation</t>
  </si>
  <si>
    <t>TOTAL PRODUITS</t>
  </si>
  <si>
    <t>Charges salariales</t>
  </si>
  <si>
    <t xml:space="preserve">  - dont médecins</t>
  </si>
  <si>
    <t xml:space="preserve">  - dont personnel soignant</t>
  </si>
  <si>
    <t xml:space="preserve">  - dont personnel médico-technique</t>
  </si>
  <si>
    <t xml:space="preserve">  - dont personnel médico-thérapeutique</t>
  </si>
  <si>
    <t xml:space="preserve">  - dont services sociaux (conseil et soutien)</t>
  </si>
  <si>
    <t xml:space="preserve">  - dont personnel de maison</t>
  </si>
  <si>
    <t xml:space="preserve">  - dont personnel administratif</t>
  </si>
  <si>
    <t>Charges sociales</t>
  </si>
  <si>
    <t>Honoraires de médecins, médecins hospitaliers (part ass. de base)</t>
  </si>
  <si>
    <t>Honoraires de médecins, médecins hospitaliers (part ass. compl.)</t>
  </si>
  <si>
    <t>Honoraires de médecins, médecins agréés (part ass. de base)</t>
  </si>
  <si>
    <t>Honoraires de médecins, médecins agréés (part ass. compl.)</t>
  </si>
  <si>
    <t>Autres charges de personnel</t>
  </si>
  <si>
    <t>Matériel médical d'exploitation (hors honoraires de médecins 4051/4052)</t>
  </si>
  <si>
    <t>Honoraires de médecins non soumis aux assurances sociales (part ass. de base)</t>
  </si>
  <si>
    <t>Honoraires de médecins non soumis aux assurances sociales (part ass. compl.)</t>
  </si>
  <si>
    <t xml:space="preserve">  - dont médecins (parts ass. de base et compl.)</t>
  </si>
  <si>
    <t xml:space="preserve">  - dont sages-femmes (parts ass. de base et compl.)</t>
  </si>
  <si>
    <t xml:space="preserve">  - dont autres (parts ass. de base et compl.)</t>
  </si>
  <si>
    <t>Charges de produits alimentaires</t>
  </si>
  <si>
    <t>Charges de ménage</t>
  </si>
  <si>
    <t>Entretien et réparations</t>
  </si>
  <si>
    <t>Investissements (&lt; valeur OCP)</t>
  </si>
  <si>
    <t>Amortissements (selon OCP)</t>
  </si>
  <si>
    <t>Loyers (&lt; valeur OCP)</t>
  </si>
  <si>
    <t>Autres loyers (selon OCP, y c. leasing opérationnel)</t>
  </si>
  <si>
    <t>Charges des intérêts calculés sur les actifs immobilisés (OCP)</t>
  </si>
  <si>
    <t>Charges d'énergie et d'eau</t>
  </si>
  <si>
    <t>Charges des intérêts de crédits</t>
  </si>
  <si>
    <t>Charges des intérêts d'emprunts</t>
  </si>
  <si>
    <t>Charges des intérêts hypothécaires</t>
  </si>
  <si>
    <t>Charges des intérêts de leasing financier</t>
  </si>
  <si>
    <t>Charges des intérêts calculés sur les actifs circulants selon REKOLE</t>
  </si>
  <si>
    <t>Autres charges des intérêts</t>
  </si>
  <si>
    <t>Charges de l'administration et de l'informatique</t>
  </si>
  <si>
    <t>Autres charges liées aux patients</t>
  </si>
  <si>
    <t>Autres charges non liées aux patients</t>
  </si>
  <si>
    <t>Charges exceptionnelles</t>
  </si>
  <si>
    <t>Charges hors exploitation</t>
  </si>
  <si>
    <t>Total coûts directs</t>
  </si>
  <si>
    <t>TOTAL COÛTS (CUI OCP)</t>
  </si>
  <si>
    <t>RÉSULTAT (CUI OCP)</t>
  </si>
  <si>
    <t>Relevé supplémentaire CUI selon REKOLE</t>
  </si>
  <si>
    <t>Amortissements selon REKOLE</t>
  </si>
  <si>
    <t>Autres charges des intérêts selon REKOLE (y c. leasing opérationnel)</t>
  </si>
  <si>
    <t>Charges des intérêts calculés sur les actifs immobilisés selon REKOLE</t>
  </si>
  <si>
    <t>TOTAL CUI REKOLE</t>
  </si>
  <si>
    <t xml:space="preserve">   dont exploitations annexes</t>
  </si>
  <si>
    <t xml:space="preserve">   dont correction séjours à cheval année précédente</t>
  </si>
  <si>
    <t xml:space="preserve">   dont correction séjours à cheval année courante</t>
  </si>
  <si>
    <t>TOTAL COÛTS (CUI REKOLE)</t>
  </si>
  <si>
    <t>RÉSULTAT (CUI REKOLE)</t>
  </si>
  <si>
    <t>Couverture du déficit</t>
  </si>
  <si>
    <t>Tolérance</t>
  </si>
  <si>
    <t>Réserves</t>
  </si>
  <si>
    <t>Commune</t>
  </si>
  <si>
    <t>peut être complété (standard)</t>
  </si>
  <si>
    <t>Canton</t>
  </si>
  <si>
    <t>peut être complété (à titre exceptionnel)</t>
  </si>
  <si>
    <t>Confédération</t>
  </si>
  <si>
    <t>Unités juridiques privées</t>
  </si>
  <si>
    <t>Total couverture du déficit</t>
  </si>
  <si>
    <t>coûts d'utilisation des immobilisations selon OCP</t>
  </si>
  <si>
    <t>Déficit non couvert</t>
  </si>
  <si>
    <t>61 Prestations unitaires médicales</t>
  </si>
  <si>
    <t>67 Variation des stocks</t>
  </si>
  <si>
    <t>77 Impôts</t>
  </si>
  <si>
    <t>78 Produits exceptionnels</t>
  </si>
  <si>
    <t>79 Produits hors exploitation</t>
  </si>
  <si>
    <t>Modifications</t>
  </si>
  <si>
    <t>Version de 
l'interface BE</t>
  </si>
  <si>
    <t>Version de 
l'interface ZH (base)</t>
  </si>
  <si>
    <t>Récapitulatif</t>
  </si>
  <si>
    <t>Variable SM</t>
  </si>
  <si>
    <t>Jeu de données A: statistique médicale (SM)</t>
  </si>
  <si>
    <t>(A) SM</t>
  </si>
  <si>
    <t>Suivi des modifications</t>
  </si>
  <si>
    <t>(B) SDEP CUFI</t>
  </si>
  <si>
    <t>Types d'UFI</t>
  </si>
  <si>
    <t>(C) SDEP BE et (B) SDEP CUFI</t>
  </si>
  <si>
    <t>Centres principaux de prise en charge des coûts</t>
  </si>
  <si>
    <t>(E) Passerelle d'ajustement</t>
  </si>
  <si>
    <t>(B) SDEP CUFI, (F) SDEP-BE-MK, (F) SDEP-BE-LM</t>
  </si>
  <si>
    <t>Suppression du commentaire spécifique aux relevés du canton de Zurich</t>
  </si>
  <si>
    <t>A : SM</t>
  </si>
  <si>
    <t>Spécifications cantonales complémentaires à la SM</t>
  </si>
  <si>
    <t>Correspond au numéro d'établissement indiqué dans la variable 0.1.V02 de la SM</t>
  </si>
  <si>
    <t>SM/SDEP-CUFI (nouveau)</t>
  </si>
  <si>
    <t>Correspond à la variable 0.2.V02 de la SM (jeu de données A)</t>
  </si>
  <si>
    <t xml:space="preserve">Introduction des colonnes "Est obligatoire pour : SwissDRG, ITAR_K, KHS " </t>
  </si>
  <si>
    <t xml:space="preserve">Introduction de la colonne "Est obligatoire dès l'étape" </t>
  </si>
  <si>
    <t>publication fin 2019</t>
  </si>
  <si>
    <t>Suppression du jeu de données SDEP BE et introduction des centres principaux de prise en charge des coûts SDEP CUFI</t>
  </si>
  <si>
    <t>Ajout du centre principal de prise en charge des coûts M000</t>
  </si>
  <si>
    <t>Actualisation du lien vers la nouvelle interface de l'OFS valable dès 2020 (le lien renvoyait vers la version de 2019)</t>
  </si>
  <si>
    <t>Correction du renvoi dans champ B2</t>
  </si>
  <si>
    <t>Spécifications de la variable B8 "Désignation CUFI" mises à jour</t>
  </si>
  <si>
    <t>Colonne "Nécessité désignation UFI?" actualisée</t>
  </si>
  <si>
    <t>Selon liste des sites (voir la liste de répartition de la statistique administrative des hôpitaux). Sont uniquement autorisés les sites résidentiels.</t>
  </si>
  <si>
    <t>Introduction de lignes distinctes pour le type d'enregistrement (p. ex. lignes 3 et 7 SDEP-CUFI)</t>
  </si>
  <si>
    <t>Dans la variable B104 "Total produits pour soins de base" de SDEP-CUFI, la valeur 0 est désormais autorisée pour les autopayeurs ainsi que les centres de prise en charge des coûts autres ou inconnus.</t>
  </si>
  <si>
    <t>Passerelle d'ajustement reprise du canton de Zurich</t>
  </si>
  <si>
    <t>La variable B103 devient obligatoire dès l'étape 1 pour amb./CJ psy, dès l'étape 2 pour tous.</t>
  </si>
  <si>
    <t>Les variables B16 "66 Produits financiers" et B17 "68 Produits résultant de prestations au personnel et à des tiers" doivent être relevées uniquement pour les UFI sans lien avec un cas spécifique.</t>
  </si>
  <si>
    <t>Ajout de variables aux "Spécifications cantonales complémentaires à la SM"</t>
  </si>
  <si>
    <t>Modification de la variable B10 "Type de prise en charge" : la valeur 9 = inconnu est barrée et la valeur 0 = non lié au cas est ajoutée</t>
  </si>
  <si>
    <t>La variable B115 "Centre principal de prise en charge des coûts" de SDEP-CUFI ne doit plus être remplie pour les types d'UFI non liés à des cas (variable B7 "Types d'UFI" non égal à 1).</t>
  </si>
  <si>
    <t xml:space="preserve">Introduction de trois nouvelles variables B116, B117 et B118 dans SDEP-CUFI. D'une part, ces dernières sont nécessaires pour établir un ITAR_K spécifique à chaque site en fonction des conventions tarifaires. D'autre part, cette distinction supplémentaire dans le type d'activité permet d'établir les charges et les produits de la statistique des hôpitaux (KS). La catégorie d'assurance doit être indiquée dans SDEP-CUFI pour que d'autres cantons puissent générer ITAR_K sans le jeu de données SDEP-ZH.
</t>
  </si>
  <si>
    <t>Suppression des renvois spécifiques aux relevés du canton de Zurich</t>
  </si>
  <si>
    <t>La variable B8 "Type d'UFI" doit désormais indiquer la somme relative aux PIG et celle relative aux exploitations annexes.</t>
  </si>
  <si>
    <t>Les variables B67 et B68 doivent à présent être livrées dans le cadre de la deuxième étape, tout comme les variables B69 et B106 relatives aux CUI selon OCP.</t>
  </si>
  <si>
    <t>Changements dans les périodes (ajout de "hospitalier" à cas A)</t>
  </si>
  <si>
    <t>Le type d'UFI "101 = Autres tarifs amb. propres aux établissements" est réparti entre trois types différents de manière analogue aux autres tarifs ambulatoires.  Les types d'UFI "102 = Matériel, médicaments, sang" et "103 = Prestations de tiers" reçoivent un nouveau numéro afin de donner un caractère systématique au dernier chiffre (0=LAMal, 1=CTM, 2=Autopayeur, 9=Somme).</t>
  </si>
  <si>
    <t>Récapitulatif adapté au canton de Berne</t>
  </si>
  <si>
    <t>Terme "hôpital" adopté dans tous les champs de la colonne K "A indiquer pour... Etablissements" étant donné qu'il n'existe aucun hôpital conventionné dans le canton de Berne</t>
  </si>
  <si>
    <t>Les types d'UFI pour les cliniques de jour / de nuit sont supprimés, car ceux-ci requièrent des cas individuels.</t>
  </si>
  <si>
    <t xml:space="preserve"> Type d'activité</t>
  </si>
  <si>
    <t>Version 2.0</t>
  </si>
  <si>
    <t>Spécifications des variables B7 "Type d'UFI" et B8 "Désignation CUFI" mises à jour</t>
  </si>
  <si>
    <t>(D) Comptabilité des immobilisations</t>
  </si>
  <si>
    <t xml:space="preserve">Dans SDEP-D, les cellules des sous-totaux et des totaux ne doivent pas être livrés. A l'instar des variables non obligatoires des enregistrements SX et SA10, ces cellules peuvent être remplies, mais ne sont pas utilisées. </t>
  </si>
  <si>
    <t>Dans SDEP-CUFI, la variable B114 doit être codée avec la valeur "1" en cas de classement complet des prestations ou de relevé des activités selon REKOLE.</t>
  </si>
  <si>
    <t>Ajout d'une précision concernant les variables B112 et B113 dans SDEP-CUFI.</t>
  </si>
  <si>
    <t>Des nombres avec au maximum deux décimales peuvent désormais être saisis dans les variables B11 à B111 du jeu de données SDEP-CUFI.</t>
  </si>
  <si>
    <t>Centres de coûts principaux</t>
  </si>
  <si>
    <t>Dans la vue d'ensemble des centres principaux de prise en charge des coûts, il est désormais indiqué si ceux-ci sont utilisés dans le canton de Berne et / ou de Zurich.</t>
  </si>
  <si>
    <t>A la ligne 8 des centres principaux de prise en charge des coûts, "Médecine intensive pédiatrique" est remplacé par "Médecine intensive (général)"</t>
  </si>
  <si>
    <t>(F) SDEP-BE-LM</t>
  </si>
  <si>
    <t>Dans le jeu de données SDEP-BE-LM, les valeurs des variables LM_V05 et LM_V09 ont été adaptées conformément aux instructions qui figurent dans le manuel pour la remise des données relatives aux cas et aux prestations dans les services ambulatoires et les cliniques de jour.</t>
  </si>
  <si>
    <t>publication décembre 2020</t>
  </si>
  <si>
    <t>publication août 2020</t>
  </si>
  <si>
    <t>https://www.bfs.admin.ch/bfs/fr/home/statistiques/sante/enquetes/ms.assetdetail.12167418.html</t>
  </si>
  <si>
    <t>A indiquer si type d'UFI = 11/110/111/112/139 et, pour les hôpitaux universitaires, 13/14</t>
  </si>
  <si>
    <t>Correspond partiellement à la variable 1.3.V01 de la SM (jeu de données A)
Il n'est pas permis de coder avec la valeur 9 (=inconnu).
La valeur 0 = non lié au cas doit être codée pour tous les types d'UFI &gt; 1 .</t>
  </si>
  <si>
    <t>Cas A en résidentiel : toute la durée du cas, sinon : année sous revue</t>
  </si>
  <si>
    <t>Totalité des subventions liées à un cas pour PIG concernant activité OAS et PIG avec tarif ne couvrant pas les frais. Les subventions pour PIG non liées à un cas sont à indiquer de manière séparée et n'apparaissent pas ici.</t>
  </si>
  <si>
    <t>Indiquer aussi bien la part cantonale que celle de l'assureur (AOS/AA/AI/AM). La valeur 0 est autorisée pour les autopayeurs ainsi que les centres de prise en charge des coûts autres ou inconnus.</t>
  </si>
  <si>
    <t>BE</t>
  </si>
  <si>
    <t>ZH</t>
  </si>
  <si>
    <t>Min. ITAR_K et OFS</t>
  </si>
  <si>
    <t>Commentaire ZH</t>
  </si>
  <si>
    <t>ITAR_K-Spalte 
(vordefiniert)</t>
  </si>
  <si>
    <t>ITAR_K-Spalte 
(manuell definiert, minimal)</t>
  </si>
  <si>
    <t>ITAR_K-Spalte
(manuell definiert, BE)</t>
  </si>
  <si>
    <t>ITAR_K-Spalte 
(manuell definiert, ZH)</t>
  </si>
  <si>
    <t>ITAR_K
Kommentar</t>
  </si>
  <si>
    <t/>
  </si>
  <si>
    <t xml:space="preserve">  Médecine intensive (général)</t>
  </si>
  <si>
    <t>080</t>
  </si>
  <si>
    <t xml:space="preserve">   Angiologie</t>
  </si>
  <si>
    <t xml:space="preserve">   Neurologie</t>
  </si>
  <si>
    <t xml:space="preserve">   Pneumologie</t>
  </si>
  <si>
    <t>M100/M500</t>
  </si>
  <si>
    <t>SwissDRG/TARPSY</t>
  </si>
  <si>
    <t>Diese Kostenstelle ist als einzige nicht eindeutig. Aufgrund derVariable Tarifsystem werden die Fälle auf SwissDRG und TARPSY aufgeteilt.</t>
  </si>
  <si>
    <t xml:space="preserve">   Neurochirurgie</t>
  </si>
  <si>
    <t xml:space="preserve">   Urologie</t>
  </si>
  <si>
    <t>TARPSY</t>
  </si>
  <si>
    <t xml:space="preserve">M950 </t>
  </si>
  <si>
    <t>Pädiatrische Rehab.</t>
  </si>
  <si>
    <t>Psychiatrie ausserhalb TARPSY</t>
  </si>
  <si>
    <t>Forensische Psychiatrie?</t>
  </si>
  <si>
    <t>Forensische Psychiatrie Erwachsene  (Sicherheitsstationen)</t>
  </si>
  <si>
    <t>Minimalversion: Zuteilung aufgrund der Variable Tarifsystem</t>
  </si>
  <si>
    <t>Forensische Psychiatrie Jugendliche  (Sicherheitsstationen)</t>
  </si>
  <si>
    <t>Forensische Psychiatrie Erwachsene  (Massnahmestationen)</t>
  </si>
  <si>
    <t>Forensische Psychiatrie Jugendliche  (Massnahmestationen)</t>
  </si>
  <si>
    <t>Forensische Psychiatrie Langzeit Kinder/Jugendliche</t>
  </si>
  <si>
    <t>Forensische Psychiatrie Langzeit Erwachsene</t>
  </si>
  <si>
    <t>Psychiatrische Langzeit?</t>
  </si>
  <si>
    <t>Psychiatrische Langzeit</t>
  </si>
  <si>
    <t>Tageskliniken Psychiatrie</t>
  </si>
  <si>
    <t>Tagesklinik Psycho-Geriatrie</t>
  </si>
  <si>
    <t>Tagesklinik Suchtbehandlung</t>
  </si>
  <si>
    <t>Tagesklinik Alkoholbehandlung</t>
  </si>
  <si>
    <t xml:space="preserve">Alkohol- und Suchtbehandlung wird im Kanton Zürich auf der gleichen Kostenstelle erfasst. </t>
  </si>
  <si>
    <t>Tagesklinik Kinder-&amp; Jugendpsychiatrie</t>
  </si>
  <si>
    <t>Akuttagesklinik Psychiatrie</t>
  </si>
  <si>
    <t>Nachtklinik Psychiatrie</t>
  </si>
  <si>
    <t>Ambulante Psychiatrie</t>
  </si>
  <si>
    <t>?</t>
  </si>
  <si>
    <t>Ambulatorium Psychiatrie</t>
  </si>
  <si>
    <t>Ambulatorium Gerontopsychiatrie</t>
  </si>
  <si>
    <t>Ambulatorium Suchtbehandlung</t>
  </si>
  <si>
    <t>Ambulatorium Kinder- und Jugendpsychiatrie</t>
  </si>
  <si>
    <t>Ambulante Spezialangebote</t>
  </si>
  <si>
    <t>Privatpraxen Psychiatrie</t>
  </si>
  <si>
    <t>Substitutionsbehandlungen (z.B. Methadon)</t>
  </si>
  <si>
    <t>Home Treatment</t>
  </si>
  <si>
    <t xml:space="preserve">   Radiologie</t>
  </si>
  <si>
    <t xml:space="preserve">   Neuroradiologie</t>
  </si>
  <si>
    <t>Zuteilung aufgrund von Tarifvariable SwissDRG</t>
  </si>
  <si>
    <t>geriatrische Langzeit stationär</t>
  </si>
  <si>
    <t>Zuteilung aufgrund von Tarifvariable Langzeit</t>
  </si>
  <si>
    <t>Frührehabilitation</t>
  </si>
  <si>
    <t>Psychosomatische Rehab.</t>
  </si>
  <si>
    <t xml:space="preserve">Internistische &amp; Onkologische Rehab. </t>
  </si>
  <si>
    <t xml:space="preserve">Neuro. Rehab. </t>
  </si>
  <si>
    <t xml:space="preserve">Muskulosk. Rehab. </t>
  </si>
  <si>
    <t xml:space="preserve">Kardiovask. Rehab. </t>
  </si>
  <si>
    <t xml:space="preserve">Pulmonale Rehab. </t>
  </si>
  <si>
    <t>Paraplegiologische Rehab.</t>
  </si>
  <si>
    <t xml:space="preserve">Geriatrische Rehab. </t>
  </si>
  <si>
    <t>Der Kanton Zürich kennt keine geriatrische Rehabilitation. Diese Spalte bleibt bei Zürcher Betrieben leer.</t>
  </si>
  <si>
    <t>Parkinson</t>
  </si>
  <si>
    <t>Epilepsie</t>
  </si>
  <si>
    <t>Commentaire BE</t>
  </si>
  <si>
    <t xml:space="preserve">   Psychiatrie médico-légale aigüe</t>
  </si>
  <si>
    <t xml:space="preserve">   Psychiatrie médico-légale de longue durée</t>
  </si>
  <si>
    <t xml:space="preserve">   Clinique de jour en psychiatrie</t>
  </si>
  <si>
    <t xml:space="preserve">   Clinique de jour en psychiatrie gériatrique</t>
  </si>
  <si>
    <t xml:space="preserve">   Clinique de jour pour le traitement des addictions</t>
  </si>
  <si>
    <t xml:space="preserve">   Clinique de jour traitement alcoolisme</t>
  </si>
  <si>
    <t xml:space="preserve">   Clinique psychiatrique de soins aigus de jour</t>
  </si>
  <si>
    <t xml:space="preserve">   Clinique de nuit en psychiatrie</t>
  </si>
  <si>
    <t xml:space="preserve">   Psychiatrie ambulatoire</t>
  </si>
  <si>
    <t xml:space="preserve">   Psychiatrie gériatrique ambulatoire</t>
  </si>
  <si>
    <t xml:space="preserve">   Traitement des addictions en mode ambulatoire</t>
  </si>
  <si>
    <t xml:space="preserve">   Psychiatrie ambulatoire de l'enfant et de l'adolescent</t>
  </si>
  <si>
    <t xml:space="preserve">   Prestations spécialisées ambulatoires</t>
  </si>
  <si>
    <t xml:space="preserve">   Cliniques psychiatriques privées</t>
  </si>
  <si>
    <t xml:space="preserve">   Traitements de substitution (p. ex. méthadone)</t>
  </si>
  <si>
    <t xml:space="preserve">   Traitement à domicile</t>
  </si>
  <si>
    <t xml:space="preserve">   Radiothérapie/radiooncologie</t>
  </si>
  <si>
    <t xml:space="preserve">   Gériatrie longue durée, malades chroniques</t>
  </si>
  <si>
    <t xml:space="preserve">   Réadaptation psychosomatique</t>
  </si>
  <si>
    <t xml:space="preserve">   Réadaptation en méd. interne et oncologique</t>
  </si>
  <si>
    <t xml:space="preserve">   Réadaptation neurologique</t>
  </si>
  <si>
    <t xml:space="preserve">   Réadaptation musculo-squelettique</t>
  </si>
  <si>
    <t xml:space="preserve">   Réadaptation cardiovasculaire</t>
  </si>
  <si>
    <t xml:space="preserve">   Réadaptation pulmonaire</t>
  </si>
  <si>
    <t xml:space="preserve">   Paraplégie</t>
  </si>
  <si>
    <t xml:space="preserve">   Parkinson </t>
  </si>
  <si>
    <t xml:space="preserve">   Foyer / Groupe d'habitation externe</t>
  </si>
  <si>
    <t>Statistique médicale selon spécifications OFS et DSSI</t>
  </si>
  <si>
    <t>Version 2.1</t>
  </si>
  <si>
    <t>Version 2.0 2020</t>
  </si>
  <si>
    <t>Version 0.1 2021</t>
  </si>
  <si>
    <t>Version 0.2 2021</t>
  </si>
  <si>
    <t>Nouvelle version de la passerelle d'ajustement (remplir manuellement tous les champs)</t>
  </si>
  <si>
    <t>Variable B109 :  n'est plus indiquée comme "optionnelle" dans les remarques</t>
  </si>
  <si>
    <t>Variable B10: les valeurs sont désormais plus précises et doivent être renseignées pour toutes les UFI, car  le code 0 doit être indiqué dans la CUFI sans lien avec des cas spécifiques.</t>
  </si>
  <si>
    <t>Le champ 3.5.V04 Domaine d'activité ne doit pas être laissé vierge pour les cas A et C en mode hospitalier dans le domaine psychiatrique</t>
  </si>
  <si>
    <t xml:space="preserve">La comptabilité des immobilisations n'est désormais plus saisie séparément dans la plateforme pour le relevé des données hospitalières, mais doit être livrée en même temps que la statistique des hôpitaux  (KS) via l'application en ligne de la statistique des hôpitaux </t>
  </si>
  <si>
    <t xml:space="preserve">" Ambulatoire " supprimé dans la désignation des variables B112 et B113 du jeu de données SDEP CUFI. Ajout des types d'UFI  "Forfait longue durée" et "Autres tarifs (p. ex. CSH), mode hospitalier"
</t>
  </si>
  <si>
    <t>Les UFI de type 16 Prestations d'intérêt général (PIG) doivent être indiquées individuellement en prévision des futurs ajustements dans ITAR_K, dans lequel les PIG seront à l'avenir relevés de manière plus détaillée.</t>
  </si>
  <si>
    <t>Depuis 2021, il n'est plus obligatoire de relever la variable 3.4.V01 Nombre de jours / de consultations de la statistique médicale.</t>
  </si>
  <si>
    <t>3.5.V04 Domaine d’activité</t>
  </si>
  <si>
    <t>Ce champ ne doit pas être laissé vide si les sorties ont lieu en mode hospitalier dans le domaine psychiatrique.</t>
  </si>
  <si>
    <t>Est utilisé pour effectuer le groupement des groupes de prestations pour la planification hospitalière</t>
  </si>
  <si>
    <t>Etape 1: uniquement les cas
Etape 2: pour les PIG et les exploitations annexes, indiquer la somme ou des positions individuelles. Voir onglet Types d'UFI pour de plus amples informations sur les exigences en matière d'unité finale d'imputation.</t>
  </si>
  <si>
    <t>Pour les PIG et les exploitations annexes, indiquer la somme ou des positions individuelles.</t>
  </si>
  <si>
    <t>Nombre positif avec au maximum deux décimales</t>
  </si>
  <si>
    <r>
      <t>Toutes les charges de personnel et de matériel du centre de charges 10 selon REKOLE</t>
    </r>
    <r>
      <rPr>
        <vertAlign val="superscript"/>
        <sz val="10.5"/>
        <rFont val="Arial"/>
        <family val="2"/>
      </rPr>
      <t>®</t>
    </r>
    <r>
      <rPr>
        <sz val="10.5"/>
        <rFont val="Arial"/>
        <family val="2"/>
      </rPr>
      <t xml:space="preserve">, sans CUI
</t>
    </r>
  </si>
  <si>
    <r>
      <t>Toutes les charges de personnel et de matériel du centre de charges 20 selon REKOLE</t>
    </r>
    <r>
      <rPr>
        <vertAlign val="superscript"/>
        <sz val="10.5"/>
        <rFont val="Arial"/>
        <family val="2"/>
      </rPr>
      <t>®</t>
    </r>
    <r>
      <rPr>
        <sz val="10.5"/>
        <rFont val="Arial"/>
        <family val="2"/>
      </rPr>
      <t xml:space="preserve">, sans CUI
</t>
    </r>
  </si>
  <si>
    <r>
      <t>Toutes les charges de personnel et de matériel du centre de charges 21 selon REKOLE</t>
    </r>
    <r>
      <rPr>
        <vertAlign val="superscript"/>
        <sz val="10.5"/>
        <rFont val="Arial"/>
        <family val="2"/>
      </rPr>
      <t>®</t>
    </r>
    <r>
      <rPr>
        <sz val="10.5"/>
        <rFont val="Arial"/>
        <family val="2"/>
      </rPr>
      <t xml:space="preserve">, sans CUI
</t>
    </r>
  </si>
  <si>
    <r>
      <t>Toutes les charges de personnel et de matériel du centre de charges 23 selon REKOLE</t>
    </r>
    <r>
      <rPr>
        <vertAlign val="superscript"/>
        <sz val="10.5"/>
        <rFont val="Arial"/>
        <family val="2"/>
      </rPr>
      <t>®</t>
    </r>
    <r>
      <rPr>
        <sz val="10.5"/>
        <rFont val="Arial"/>
        <family val="2"/>
      </rPr>
      <t xml:space="preserve">, sans CUI
</t>
    </r>
  </si>
  <si>
    <r>
      <t>Toutes les charges de personnel et de matériel du centre de charges 24 selon REKOLE</t>
    </r>
    <r>
      <rPr>
        <vertAlign val="superscript"/>
        <sz val="10.5"/>
        <rFont val="Arial"/>
        <family val="2"/>
      </rPr>
      <t>®</t>
    </r>
    <r>
      <rPr>
        <sz val="10.5"/>
        <rFont val="Arial"/>
        <family val="2"/>
      </rPr>
      <t xml:space="preserve">, sans CUI
</t>
    </r>
  </si>
  <si>
    <r>
      <t>Toutes les charges de personnel et de matériel du centre de charges 25 selon REKOLE</t>
    </r>
    <r>
      <rPr>
        <vertAlign val="superscript"/>
        <sz val="10.5"/>
        <rFont val="Arial"/>
        <family val="2"/>
      </rPr>
      <t>®</t>
    </r>
    <r>
      <rPr>
        <sz val="10.5"/>
        <rFont val="Arial"/>
        <family val="2"/>
      </rPr>
      <t xml:space="preserve">, sans CUI
</t>
    </r>
  </si>
  <si>
    <r>
      <t>Toutes les charges de personnel et de matériel du centre de charges 26 selon REKOLE</t>
    </r>
    <r>
      <rPr>
        <vertAlign val="superscript"/>
        <sz val="10.5"/>
        <rFont val="Arial"/>
        <family val="2"/>
      </rPr>
      <t>®</t>
    </r>
    <r>
      <rPr>
        <sz val="10.5"/>
        <rFont val="Arial"/>
        <family val="2"/>
      </rPr>
      <t xml:space="preserve">, sans CUI
</t>
    </r>
  </si>
  <si>
    <r>
      <t>Toutes les charges de personnel et de matériel du centre de charges 27 selon REKOLE</t>
    </r>
    <r>
      <rPr>
        <vertAlign val="superscript"/>
        <sz val="10.5"/>
        <rFont val="Arial"/>
        <family val="2"/>
      </rPr>
      <t>®</t>
    </r>
    <r>
      <rPr>
        <sz val="10.5"/>
        <rFont val="Arial"/>
        <family val="2"/>
      </rPr>
      <t xml:space="preserve">, sans CUI
</t>
    </r>
  </si>
  <si>
    <r>
      <t>Toutes les charges de personnel et de matériel du centre de charges 28 selon REKOLE</t>
    </r>
    <r>
      <rPr>
        <vertAlign val="superscript"/>
        <sz val="10.5"/>
        <rFont val="Arial"/>
        <family val="2"/>
      </rPr>
      <t>®</t>
    </r>
    <r>
      <rPr>
        <sz val="10.5"/>
        <rFont val="Arial"/>
        <family val="2"/>
      </rPr>
      <t xml:space="preserve">, sans CUI
</t>
    </r>
  </si>
  <si>
    <r>
      <t>Toutes les charges de personnel et de matériel du centre de charges 29 selon REKOLE</t>
    </r>
    <r>
      <rPr>
        <vertAlign val="superscript"/>
        <sz val="10.5"/>
        <rFont val="Arial"/>
        <family val="2"/>
      </rPr>
      <t>®</t>
    </r>
    <r>
      <rPr>
        <sz val="10.5"/>
        <rFont val="Arial"/>
        <family val="2"/>
      </rPr>
      <t xml:space="preserve">, sans CUI
</t>
    </r>
  </si>
  <si>
    <r>
      <t>Toutes les charges de personnel et de matériel du centre de charges 30 selon REKOLE</t>
    </r>
    <r>
      <rPr>
        <vertAlign val="superscript"/>
        <sz val="10.5"/>
        <rFont val="Arial"/>
        <family val="2"/>
      </rPr>
      <t>®</t>
    </r>
    <r>
      <rPr>
        <sz val="10.5"/>
        <rFont val="Arial"/>
        <family val="2"/>
      </rPr>
      <t xml:space="preserve">, sans CUI
</t>
    </r>
  </si>
  <si>
    <r>
      <t>Toutes les charges de personnel et de matériel du centre de charges 30 selon REKOLE</t>
    </r>
    <r>
      <rPr>
        <vertAlign val="superscript"/>
        <sz val="10.5"/>
        <rFont val="Arial"/>
        <family val="2"/>
      </rPr>
      <t>®</t>
    </r>
    <r>
      <rPr>
        <sz val="10.5"/>
        <rFont val="Arial"/>
        <family val="2"/>
      </rPr>
      <t xml:space="preserve"> concernant les activités 1-5. Ces activités sont facturées directement via le centre de charges 31. </t>
    </r>
  </si>
  <si>
    <r>
      <t>Toutes les charges de personnel du corps médical en salle d'opération - activités 6a1 selon REKOLE</t>
    </r>
    <r>
      <rPr>
        <vertAlign val="superscript"/>
        <sz val="10.5"/>
        <rFont val="Arial"/>
        <family val="2"/>
      </rPr>
      <t>®</t>
    </r>
    <r>
      <rPr>
        <sz val="10.5"/>
        <rFont val="Arial"/>
        <family val="2"/>
      </rPr>
      <t>, sans CUI</t>
    </r>
  </si>
  <si>
    <r>
      <t>Toutes les charges de personnel du corps médical du laboratoire de cathétérisme cardiaque - activités 6a2 selon REKOLE</t>
    </r>
    <r>
      <rPr>
        <vertAlign val="superscript"/>
        <sz val="10.5"/>
        <rFont val="Arial"/>
        <family val="2"/>
      </rPr>
      <t>®</t>
    </r>
    <r>
      <rPr>
        <sz val="10.5"/>
        <rFont val="Arial"/>
        <family val="2"/>
      </rPr>
      <t xml:space="preserve">, sans CUI
</t>
    </r>
  </si>
  <si>
    <r>
      <t>Toutes les charges de personnel du corps médical des SI - activités 6b1 selon REKOLE</t>
    </r>
    <r>
      <rPr>
        <vertAlign val="superscript"/>
        <sz val="10.5"/>
        <rFont val="Arial"/>
        <family val="2"/>
      </rPr>
      <t>®</t>
    </r>
    <r>
      <rPr>
        <sz val="10.5"/>
        <rFont val="Arial"/>
        <family val="2"/>
      </rPr>
      <t>, sans CUI</t>
    </r>
  </si>
  <si>
    <r>
      <t>Toutes les charges de personnel du corps médical des U-IMC - activités 6b2 selon REKOLE</t>
    </r>
    <r>
      <rPr>
        <vertAlign val="superscript"/>
        <sz val="10.5"/>
        <rFont val="Arial"/>
        <family val="2"/>
      </rPr>
      <t>®</t>
    </r>
    <r>
      <rPr>
        <sz val="10.5"/>
        <rFont val="Arial"/>
        <family val="2"/>
      </rPr>
      <t>, sans CUI</t>
    </r>
  </si>
  <si>
    <r>
      <t>Toutes les charges de personnel du corps médical des urgences - activités 6b3 selon REKOLE</t>
    </r>
    <r>
      <rPr>
        <vertAlign val="superscript"/>
        <sz val="10.5"/>
        <rFont val="Arial"/>
        <family val="2"/>
      </rPr>
      <t>®</t>
    </r>
    <r>
      <rPr>
        <sz val="10.5"/>
        <rFont val="Arial"/>
        <family val="2"/>
      </rPr>
      <t>, sans CUI</t>
    </r>
  </si>
  <si>
    <r>
      <t>Toutes les charges de personnel du corps médical de la salle d'accouchement - activités 6b4 selon REKOLE</t>
    </r>
    <r>
      <rPr>
        <vertAlign val="superscript"/>
        <sz val="10.5"/>
        <rFont val="Arial"/>
        <family val="2"/>
      </rPr>
      <t>®</t>
    </r>
    <r>
      <rPr>
        <sz val="10.5"/>
        <rFont val="Arial"/>
        <family val="2"/>
      </rPr>
      <t>, sans CUI</t>
    </r>
  </si>
  <si>
    <r>
      <t>Toutes les charges de personnel du corps médical du diagnostic médical et thérapeutique - activités 6b5 selon REKOLE</t>
    </r>
    <r>
      <rPr>
        <vertAlign val="superscript"/>
        <sz val="10.5"/>
        <rFont val="Arial"/>
        <family val="2"/>
      </rPr>
      <t>®</t>
    </r>
    <r>
      <rPr>
        <sz val="10.5"/>
        <rFont val="Arial"/>
        <family val="2"/>
      </rPr>
      <t>, sans CUI</t>
    </r>
  </si>
  <si>
    <r>
      <t>Toutes les charges de personnel et de matériel du centre de charges 32 selon REKOLE</t>
    </r>
    <r>
      <rPr>
        <vertAlign val="superscript"/>
        <sz val="10.5"/>
        <rFont val="Arial"/>
        <family val="2"/>
      </rPr>
      <t>®</t>
    </r>
    <r>
      <rPr>
        <sz val="10.5"/>
        <rFont val="Arial"/>
        <family val="2"/>
      </rPr>
      <t>, sans CUI</t>
    </r>
  </si>
  <si>
    <r>
      <t>Toutes les charges de personnel et de matériel du centre de charges 33 selon REKOLE</t>
    </r>
    <r>
      <rPr>
        <vertAlign val="superscript"/>
        <sz val="10.5"/>
        <rFont val="Arial"/>
        <family val="2"/>
      </rPr>
      <t>®</t>
    </r>
    <r>
      <rPr>
        <sz val="10.5"/>
        <rFont val="Arial"/>
        <family val="2"/>
      </rPr>
      <t xml:space="preserve">, sans CUI
</t>
    </r>
  </si>
  <si>
    <r>
      <t>Toutes les charges de personnel et de matériel du centre de charges 34 selon REKOLE</t>
    </r>
    <r>
      <rPr>
        <vertAlign val="superscript"/>
        <sz val="10.5"/>
        <rFont val="Arial"/>
        <family val="2"/>
      </rPr>
      <t>®</t>
    </r>
    <r>
      <rPr>
        <sz val="10.5"/>
        <rFont val="Arial"/>
        <family val="2"/>
      </rPr>
      <t xml:space="preserve">, sans CUI
</t>
    </r>
  </si>
  <si>
    <r>
      <t>Toutes les charges de personnel et de matériel du centre de charges 35 selon REKOLE</t>
    </r>
    <r>
      <rPr>
        <vertAlign val="superscript"/>
        <sz val="10.5"/>
        <rFont val="Arial"/>
        <family val="2"/>
      </rPr>
      <t>®</t>
    </r>
    <r>
      <rPr>
        <sz val="10.5"/>
        <rFont val="Arial"/>
        <family val="2"/>
      </rPr>
      <t xml:space="preserve">, sans CUI
</t>
    </r>
  </si>
  <si>
    <r>
      <t>Toutes les charges de personnel et de matériel du centre de charges 36 selon REKOLE</t>
    </r>
    <r>
      <rPr>
        <vertAlign val="superscript"/>
        <sz val="10.5"/>
        <rFont val="Arial"/>
        <family val="2"/>
      </rPr>
      <t>®</t>
    </r>
    <r>
      <rPr>
        <sz val="10.5"/>
        <rFont val="Arial"/>
        <family val="2"/>
      </rPr>
      <t xml:space="preserve">, sans CUI
</t>
    </r>
  </si>
  <si>
    <r>
      <t>Toutes les charges de personnel et de matériel du centre de charges 38 selon REKOLE</t>
    </r>
    <r>
      <rPr>
        <vertAlign val="superscript"/>
        <sz val="10.5"/>
        <rFont val="Arial"/>
        <family val="2"/>
      </rPr>
      <t>®</t>
    </r>
    <r>
      <rPr>
        <sz val="10.5"/>
        <rFont val="Arial"/>
        <family val="2"/>
      </rPr>
      <t xml:space="preserve">, sans CUI
</t>
    </r>
  </si>
  <si>
    <r>
      <t>Toutes les charges de personnel et de matériel du centre de charges 39 selon REKOLE</t>
    </r>
    <r>
      <rPr>
        <vertAlign val="superscript"/>
        <sz val="10.5"/>
        <rFont val="Arial"/>
        <family val="2"/>
      </rPr>
      <t>®</t>
    </r>
    <r>
      <rPr>
        <sz val="10.5"/>
        <rFont val="Arial"/>
        <family val="2"/>
      </rPr>
      <t xml:space="preserve">, sans CUI
</t>
    </r>
  </si>
  <si>
    <r>
      <t>Toutes les charges de personnel et de matériel du centre de charges 40 Psychologie, sans CUI. Ce champ n'a pas besoin d'être complété par les établissements de soins aigus somatiques et de réadaptation (nouveau, REKOLE</t>
    </r>
    <r>
      <rPr>
        <vertAlign val="superscript"/>
        <sz val="10.5"/>
        <rFont val="Arial"/>
        <family val="2"/>
      </rPr>
      <t>®</t>
    </r>
    <r>
      <rPr>
        <sz val="10.5"/>
        <rFont val="Arial"/>
        <family val="2"/>
      </rPr>
      <t xml:space="preserve"> 2020)</t>
    </r>
  </si>
  <si>
    <r>
      <t>Toutes les charges de personnel et de matériel du centre de charges 41 selon REKOLE</t>
    </r>
    <r>
      <rPr>
        <vertAlign val="superscript"/>
        <sz val="10.5"/>
        <rFont val="Arial"/>
        <family val="2"/>
      </rPr>
      <t>®</t>
    </r>
    <r>
      <rPr>
        <sz val="10.5"/>
        <rFont val="Arial"/>
        <family val="2"/>
      </rPr>
      <t xml:space="preserve">, sans CUI
</t>
    </r>
  </si>
  <si>
    <r>
      <t>Toutes les charges de personnel et de matériel du centre de charges 42 selon REKOLE</t>
    </r>
    <r>
      <rPr>
        <vertAlign val="superscript"/>
        <sz val="10.5"/>
        <rFont val="Arial"/>
        <family val="2"/>
      </rPr>
      <t>®</t>
    </r>
    <r>
      <rPr>
        <sz val="10.5"/>
        <rFont val="Arial"/>
        <family val="2"/>
      </rPr>
      <t xml:space="preserve">, sans CUI
</t>
    </r>
  </si>
  <si>
    <r>
      <t>Toutes les charges de personnel et de matériel du centre de charges 43 selon REKOLE</t>
    </r>
    <r>
      <rPr>
        <vertAlign val="superscript"/>
        <sz val="10.5"/>
        <rFont val="Arial"/>
        <family val="2"/>
      </rPr>
      <t>®</t>
    </r>
    <r>
      <rPr>
        <sz val="10.5"/>
        <rFont val="Arial"/>
        <family val="2"/>
      </rPr>
      <t xml:space="preserve">, sans CUI
</t>
    </r>
  </si>
  <si>
    <r>
      <t>Toutes les charges de personnel et de matériel du centre de charges 44 selon REKOLE</t>
    </r>
    <r>
      <rPr>
        <vertAlign val="superscript"/>
        <sz val="10.5"/>
        <rFont val="Arial"/>
        <family val="2"/>
      </rPr>
      <t>®</t>
    </r>
    <r>
      <rPr>
        <sz val="10.5"/>
        <rFont val="Arial"/>
        <family val="2"/>
      </rPr>
      <t xml:space="preserve">, sans CUI
</t>
    </r>
  </si>
  <si>
    <r>
      <t>Toutes les charges de personnel et de matériel du centre de charges 45 selon REKOLE</t>
    </r>
    <r>
      <rPr>
        <vertAlign val="superscript"/>
        <sz val="10.5"/>
        <rFont val="Arial"/>
        <family val="2"/>
      </rPr>
      <t>®</t>
    </r>
    <r>
      <rPr>
        <sz val="10.5"/>
        <rFont val="Arial"/>
        <family val="2"/>
      </rPr>
      <t xml:space="preserve">, sans CUI
</t>
    </r>
  </si>
  <si>
    <r>
      <t>Toutes les charges de personnel et de matériel du centre de charges 77 selon REKOLE</t>
    </r>
    <r>
      <rPr>
        <vertAlign val="superscript"/>
        <sz val="10.5"/>
        <rFont val="Arial"/>
        <family val="2"/>
      </rPr>
      <t>®</t>
    </r>
    <r>
      <rPr>
        <sz val="10.5"/>
        <rFont val="Arial"/>
        <family val="2"/>
      </rPr>
      <t xml:space="preserve">, sans CUI
</t>
    </r>
  </si>
  <si>
    <r>
      <t>CUI du centre de charges 31 selon REKOLE</t>
    </r>
    <r>
      <rPr>
        <vertAlign val="superscript"/>
        <sz val="10.5"/>
        <rFont val="Arial"/>
        <family val="2"/>
      </rPr>
      <t>®</t>
    </r>
    <r>
      <rPr>
        <sz val="10.5"/>
        <rFont val="Arial"/>
        <family val="2"/>
      </rPr>
      <t xml:space="preserve"> correspondant aux activités 1-5. Ces activités sont facturées directement via le centre de charges 31. Indication nécessaire à l'établissement du fichier des coûts par cas SwissDRG.</t>
    </r>
  </si>
  <si>
    <r>
      <t>CUI du corps médical en salle d'opération – activités 6a1 selon REKOLE</t>
    </r>
    <r>
      <rPr>
        <vertAlign val="superscript"/>
        <sz val="10.5"/>
        <rFont val="Arial"/>
        <family val="2"/>
      </rPr>
      <t>®.</t>
    </r>
    <r>
      <rPr>
        <sz val="10.5"/>
        <rFont val="Arial"/>
        <family val="2"/>
      </rPr>
      <t xml:space="preserve"> Indication nécessaire à l'établissement du fichier des coûts par cas SwissDRG.</t>
    </r>
  </si>
  <si>
    <r>
      <t>CUI du corps médical du laboratoire de cathétérisme cardiaque – activités 6a2 selon REKOLE</t>
    </r>
    <r>
      <rPr>
        <vertAlign val="superscript"/>
        <sz val="10.5"/>
        <rFont val="Arial"/>
        <family val="2"/>
      </rPr>
      <t xml:space="preserve">®. </t>
    </r>
    <r>
      <rPr>
        <sz val="10.5"/>
        <rFont val="Arial"/>
        <family val="2"/>
      </rPr>
      <t>Indication nécessaire à l'établissement du fichier des coûts par cas SwissDRG à partir de 2020.</t>
    </r>
  </si>
  <si>
    <r>
      <t>CUI du corps médical des SI – activités 6b1 selon REKOLE</t>
    </r>
    <r>
      <rPr>
        <vertAlign val="superscript"/>
        <sz val="10.5"/>
        <rFont val="Arial"/>
        <family val="2"/>
      </rPr>
      <t>®</t>
    </r>
    <r>
      <rPr>
        <sz val="10.5"/>
        <rFont val="Arial"/>
        <family val="2"/>
      </rPr>
      <t>. Indication nécessaire à l'établissement du fichier des coûts par cas SwissDRG.</t>
    </r>
  </si>
  <si>
    <r>
      <t>CUI du corps médical des U-IMC – activités 6b2 selon REKOLE</t>
    </r>
    <r>
      <rPr>
        <vertAlign val="superscript"/>
        <sz val="10.5"/>
        <rFont val="Arial"/>
        <family val="2"/>
      </rPr>
      <t>®</t>
    </r>
    <r>
      <rPr>
        <sz val="10.5"/>
        <rFont val="Arial"/>
        <family val="2"/>
      </rPr>
      <t>. Indication nécessaire à l'établissement du fichier des coûts par cas SwissDRG.</t>
    </r>
  </si>
  <si>
    <r>
      <t>CUI du corps médical des urgences – activités 6b3 selon REKOLE</t>
    </r>
    <r>
      <rPr>
        <vertAlign val="superscript"/>
        <sz val="10.5"/>
        <rFont val="Arial"/>
        <family val="2"/>
      </rPr>
      <t>®</t>
    </r>
    <r>
      <rPr>
        <sz val="10.5"/>
        <rFont val="Arial"/>
        <family val="2"/>
      </rPr>
      <t>. Indication nécessaire à l'établissement du fichier des coûts par cas SwissDRG.</t>
    </r>
  </si>
  <si>
    <r>
      <t>CUI du corps médical de la salle d'accouchement – activités 6b4 selon REKOLE</t>
    </r>
    <r>
      <rPr>
        <vertAlign val="superscript"/>
        <sz val="10.5"/>
        <rFont val="Arial"/>
        <family val="2"/>
      </rPr>
      <t>®</t>
    </r>
    <r>
      <rPr>
        <sz val="10.5"/>
        <rFont val="Arial"/>
        <family val="2"/>
      </rPr>
      <t>. Indication nécessaire à l'établissement du fichier des coûts par cas SwissDRG.</t>
    </r>
  </si>
  <si>
    <r>
      <t>CUI du corps médical du diagnostic médical et thérapeutique – activités 6b5 selon REKOLE</t>
    </r>
    <r>
      <rPr>
        <vertAlign val="superscript"/>
        <sz val="10.5"/>
        <rFont val="Arial"/>
        <family val="2"/>
      </rPr>
      <t>®</t>
    </r>
    <r>
      <rPr>
        <sz val="10.5"/>
        <rFont val="Arial"/>
        <family val="2"/>
      </rPr>
      <t>. Indication nécessaire à l'établissement du fichier des coûts par cas SwissDRG.</t>
    </r>
  </si>
  <si>
    <t>Somme des cellules B11 à B18, nombre positif avec au maximum deux décimales</t>
  </si>
  <si>
    <r>
      <t>Somme des CUI selon REKOLE® tels que présentés dans le fichier des coûts par cas SwissDRG (groupes de comptes 441, 442, 444 et 448). Le calcul des coûts s'effectue conformément à REKOLE</t>
    </r>
    <r>
      <rPr>
        <vertAlign val="superscript"/>
        <sz val="10.5"/>
        <rFont val="Arial"/>
        <family val="2"/>
      </rPr>
      <t>®</t>
    </r>
    <r>
      <rPr>
        <sz val="10.5"/>
        <rFont val="Arial"/>
        <family val="2"/>
      </rPr>
      <t>. La variable correspond à la somme des variables B70 à B102. Indication nécessaire à l'établissement du fichier des coûts par cas SwissDRG.</t>
    </r>
  </si>
  <si>
    <t>Revenus issus de rémunérations supplémentaires non évaluées ou de forfaits par cas non évalués selon la version de facturation du catalogue SwissDRG ; nombre positif avec au maximum deux décimales</t>
  </si>
  <si>
    <t>A indiquer si les coûts des prestations (non LAMal) peuvent être attribuées aux patient-e-s, nombre positif avec au maximum deux décimales</t>
  </si>
  <si>
    <t>A indiquer pour les prestations d'intérêt général, les prestations non liées au cas et les exploitations annexes.
A coder avec la valeur " 1 " en cas de classement complet des prestations ou relevé des activités selon REKOLE.</t>
  </si>
  <si>
    <t xml:space="preserve">Unités finales d'imputation non liées à des cas spécifiques dans le domaine ambulatoire ou des cliniques de jour / de nuit, "forfait longue durée" et "autres tarifs (p. ex. CSH), mode hospitalier"
</t>
  </si>
  <si>
    <t>Unités finales d'imputation non liées à des cas spécifiques dans le domaine des cliniques de jour / de nuit, "forfait longue durée" et "autres tarifs (p. ex. CSH), mode hospitalier"</t>
  </si>
  <si>
    <t>Remarques (ZH)</t>
  </si>
  <si>
    <t>Remarques (BE)</t>
  </si>
  <si>
    <t xml:space="preserve">Les établissements universitaires font une distinction entre les formations reçues et délivrées.Ces informations sont enregistrées sur deux lignes séparées et désignées dans la variable "Désignation UFI".
</t>
  </si>
  <si>
    <t>Les établissements universitaires font une distinction entre les formations reçues et délivrées.Ces informations sont enregistrées sur deux lignes séparées et désignées dans la variable "Désignation UFI".</t>
  </si>
  <si>
    <t>Nécessité désignation UFI ?(BE)</t>
  </si>
  <si>
    <t>Nécessité désignation UFI ?(ZH)</t>
  </si>
  <si>
    <t>Oui, à l'exception des établissements universitaires</t>
  </si>
  <si>
    <t>Univoque par année ?</t>
  </si>
  <si>
    <t>212 = Tageskliniken Psychiatrie, Selbstzahler inkl. Zusatzversicherte</t>
  </si>
  <si>
    <t>(uniquement Centre de réadaptation d'Affoltern pour enfants)</t>
  </si>
  <si>
    <t>Uniquement indiquer si les cas de clinique de jour / de nuit ne sont pas livrés individuellement.</t>
  </si>
  <si>
    <t>Non</t>
  </si>
  <si>
    <t>Total psychiatrie ambulatoire</t>
  </si>
  <si>
    <t>Cliniques de jour en psychiatrie, LAMal AOS au sens strict</t>
  </si>
  <si>
    <t>210 = Cliniques de jour en psychiatrie, LAMal AOS au sens strict</t>
  </si>
  <si>
    <t>Cliniques de jour en psychiatrie, CTM</t>
  </si>
  <si>
    <t>211 = Cliniques de jour en psychiatrie, CTM</t>
  </si>
  <si>
    <t xml:space="preserve">Cliniques de jour en psychiatrie gériatrique, LAMal AOS au sens strict
</t>
  </si>
  <si>
    <t xml:space="preserve">220 = Cliniques de jour en psychiatrie gériatrique, LAMal AOS au sens strict
</t>
  </si>
  <si>
    <t xml:space="preserve">Cliniques de jour en psychiatrie gériatrique, CTM
</t>
  </si>
  <si>
    <t xml:space="preserve">221 = Cliniques de jour en psychiatrie gériatrique, CTM
</t>
  </si>
  <si>
    <t>Cliniques de jour pour le traitement de l’alcoolisme, LAMal AOS au sens strict</t>
  </si>
  <si>
    <t>230 = Cliniques de jour pour le traitement de l’alcoolisme, LAMal AOS au sens strict</t>
  </si>
  <si>
    <t>Cliniques de jour pour le traitement de l’alcoolisme, CTM</t>
  </si>
  <si>
    <t>231 = Cliniques de jour pour le traitement de l’alcoolisme, CTM</t>
  </si>
  <si>
    <t xml:space="preserve">Cliniques de jour pour le traitement des addictions, LAMal AOS au sens strict
</t>
  </si>
  <si>
    <t xml:space="preserve">240 =Cliniques de jour pour le traitement des addictions, LAMal AOS au sens strict
</t>
  </si>
  <si>
    <t xml:space="preserve">Cliniques de jour pour le traitement des addictions, CTM
</t>
  </si>
  <si>
    <t xml:space="preserve">241 = Cliniques de jour pour le traitement des addictions, CTM
</t>
  </si>
  <si>
    <t xml:space="preserve">Clinique de jour pour la psychiatrie de l’enfant et de l’adolescent, LAMal AOS au sens strict
</t>
  </si>
  <si>
    <t xml:space="preserve">250 = Clinique de jour pour la psychiatrie de l’enfant et de l’adolescent, LAMal AOS au sens strict
</t>
  </si>
  <si>
    <t>Clinique de jour pour la psychiatrie de l’enfant et de l’adolescent, CTM</t>
  </si>
  <si>
    <t>251 = Clinique de jour pour la psychiatrie de l’enfant et de l’adolescent, CTM</t>
  </si>
  <si>
    <t xml:space="preserve">Clinique psychiatrique de soins aigus de jour, LAMal AOS au sens strict
</t>
  </si>
  <si>
    <t xml:space="preserve">260 = Clinique psychiatrique de soins aigus de jour, LAMal AOS au sens strict
</t>
  </si>
  <si>
    <t xml:space="preserve">Clinique psychiatrique de soins aigus de jour, CTM
</t>
  </si>
  <si>
    <t xml:space="preserve">261 = Clinique psychiatrique de soins aigus de jour, CTM
</t>
  </si>
  <si>
    <t>Clinique de nuit en psychiatrie, LAMal AOS au sens strict</t>
  </si>
  <si>
    <t>270 = Clinique de nuit en psychiatrie, LAMal AOS au sens strict</t>
  </si>
  <si>
    <t>Clinique de nuit en psychiatrie, CTM</t>
  </si>
  <si>
    <t>271 = Clinique de nuit en psychiatrie, CTM</t>
  </si>
  <si>
    <t>Clinique de jour divers, LAMal AOS au sens strict</t>
  </si>
  <si>
    <t>280 = Clinique de jour divers, LAMal AOS au sens strict</t>
  </si>
  <si>
    <t>Clinique de jour divers, CTM</t>
  </si>
  <si>
    <t>281 = Clinique de jour divers, CTM</t>
  </si>
  <si>
    <t>Cliniques de jour en psychiatrie, autres autopayeurs y c. ass. compl.</t>
  </si>
  <si>
    <t xml:space="preserve">Cliniques de jour en psychiatrie gériatrique, autres autopayeurs y c. ass. compl.
</t>
  </si>
  <si>
    <t>222 = Cliniques de jour en psychiatrie gériatrique, autres autopayeurs y c. ass. compl.</t>
  </si>
  <si>
    <t>Cliniques de jour pour le traitement de l’alcoolisme, autres autopayeurs y c. ass. compl.</t>
  </si>
  <si>
    <t>232 = Cliniques de jour pour le traitement de l’alcoolisme, autres autopayeurs y c. ass. compl.</t>
  </si>
  <si>
    <t xml:space="preserve">Cliniques de jour pour le traitement des addictions, autres autopayeurs y c. ass. compl.
</t>
  </si>
  <si>
    <t xml:space="preserve">242 = Cliniques de jour pour le traitement des addictions, autres autopayeurs y c. ass. compl.
</t>
  </si>
  <si>
    <t xml:space="preserve">Clinique de jour pour la psychiatrie de l’enfant et de l’adolescent, autres autopayeurs y c. ass. compl.
</t>
  </si>
  <si>
    <t>252 = Clinique de jour pour la psychiatrie de l’enfant et de l’adolescent, autres autopayeurs y c. ass. compl.</t>
  </si>
  <si>
    <t xml:space="preserve">Clinique psychiatrique de soins aigus de jour, autres autopayeurs y c. ass. compl.
</t>
  </si>
  <si>
    <t xml:space="preserve">262 = Clinique psychiatrique de soins aigus de jour, autres autopayeurs y c. ass. compl.
</t>
  </si>
  <si>
    <t>Clinique de nuit en psychiatrie, autres autopayeurs y c. ass. compl.</t>
  </si>
  <si>
    <t>272 = Clinique de nuit en psychiatrie, autres autopayeurs y c. ass. compl.</t>
  </si>
  <si>
    <t>Clinique de jour divers, autres autopayeurs y c. ass. compl</t>
  </si>
  <si>
    <t>282 = Clinique de jour divers, autres autopayeurs y c. ass. compl</t>
  </si>
  <si>
    <t xml:space="preserve">Ajout des valeurs du canton de ZH </t>
  </si>
  <si>
    <t>Spécifications selon Office fédéral de la statistique (OFS) et de la Direction de la santé, des affaires sociales et de l'intégration (DSSI) :</t>
  </si>
  <si>
    <t>Version 2.2</t>
  </si>
  <si>
    <t>Variable B115 : renvoi à la variable C13 supprimé (cette variable n'existe pas dans le canton de Berne)</t>
  </si>
  <si>
    <t>publication août 2021</t>
  </si>
  <si>
    <t>Depuis 2021, il n'est plus obligatoire de relever la variable 3.4.V01 Nombre de jours / de consultations de la statistique médicale (manuel pour la remise des données relatives aux cas et aux prestations dans les services ambulatoires et les cliniques de jour, version 2.1.1, point 4.4, page 11).</t>
  </si>
  <si>
    <r>
      <t>Les coûts totaux (CUI REKOLE</t>
    </r>
    <r>
      <rPr>
        <vertAlign val="superscript"/>
        <sz val="10.5"/>
        <rFont val="Arial"/>
        <family val="2"/>
      </rPr>
      <t>®</t>
    </r>
    <r>
      <rPr>
        <sz val="10.5"/>
        <rFont val="Arial"/>
        <family val="2"/>
      </rPr>
      <t>) correspondent à la somme des coûts directs, des coûts indirects et des CUI selon REKOLE</t>
    </r>
    <r>
      <rPr>
        <vertAlign val="superscript"/>
        <sz val="10.5"/>
        <rFont val="Arial"/>
        <family val="2"/>
      </rPr>
      <t>®</t>
    </r>
    <r>
      <rPr>
        <sz val="10.5"/>
        <rFont val="Arial"/>
        <family val="2"/>
      </rPr>
      <t>, en d'autres termes à la somme des variables B105 et B107.</t>
    </r>
  </si>
  <si>
    <t>Nombre d'unités de prestations</t>
  </si>
  <si>
    <t>Nombre de cas</t>
  </si>
  <si>
    <t>Toutes les unités d'imputation</t>
  </si>
  <si>
    <t>1 = cas ambulatoire
2 = hospitalisation de jour/de nuit
3 = cas hospitalier
0 = non lié au cas</t>
  </si>
  <si>
    <t>La désignation des UFI doit reprendre celle des contributions cantonales telles que figurant dans les contrats de prestation ("consultations en matière de grossesse", p. ex.)</t>
  </si>
  <si>
    <t>Correction du centre principal de prise en charge des coûts de l'OFS pour l'épilepsie : M990 au lieu de M950</t>
  </si>
  <si>
    <t>Nouvelle version de la passerelle d'ajustement :  une aide à l'ajustement analogue au formulaire de la CDS a été intégrée. La justification des ajustements par objets s'effectue désormais au niveau des types de coûts et de revenus (conception : canton de Berne).</t>
  </si>
  <si>
    <t>Version 2.0 2021</t>
  </si>
  <si>
    <t xml:space="preserve">Nouveaux types d'UFI pour la neuropsychologie et la psychothérapie non médicale en raison des nouvelles directives relatives à ITAR_K </t>
  </si>
  <si>
    <t xml:space="preserve">Dans le canton de Zurich, ces UFI doivent continuer d'être relevées au niveau du cas (Type d'UFI 1 = cas).  </t>
  </si>
  <si>
    <t>Ja</t>
  </si>
  <si>
    <t>Tarif neuropsychologie, LAMal AOS au sens strict</t>
  </si>
  <si>
    <t>Tarif neuropsychologie, CTM</t>
  </si>
  <si>
    <t>Tarif  neuropsychologie, autres répondants y c. ass. compl.</t>
  </si>
  <si>
    <t>Tarif psychothérapie non médicale, LAMal AOS au sens strict</t>
  </si>
  <si>
    <t>Tarif psychothérapie non médicale, CTM</t>
  </si>
  <si>
    <t>Tarif psychothérapie non médicale, autres répondants y c. ass. compl.</t>
  </si>
  <si>
    <t>Tarif conseil diététique / conseil en matière de diabète / logopédie</t>
  </si>
  <si>
    <t>Tarif sage-femme</t>
  </si>
  <si>
    <t>Uniquement Centre de réadaptation d'Affoltern pour enfants</t>
  </si>
  <si>
    <t>À saisir uniquement si les cas de clinique de jour / de nuit ne doivent pas être relevés individuellement.</t>
  </si>
  <si>
    <t>Ajout des types d'UFI :
179 Tarif conseil diététique / conseil en matière de diabète / logopédie
189 Tarif sage-femme</t>
  </si>
  <si>
    <t>Nom de l'établissement :</t>
  </si>
  <si>
    <r>
      <t>N</t>
    </r>
    <r>
      <rPr>
        <vertAlign val="superscript"/>
        <sz val="10"/>
        <rFont val="Arial"/>
        <family val="2"/>
      </rPr>
      <t>o</t>
    </r>
    <r>
      <rPr>
        <sz val="10"/>
        <rFont val="Arial"/>
        <family val="2"/>
      </rPr>
      <t xml:space="preserve"> REE :</t>
    </r>
  </si>
  <si>
    <t>Löschen?</t>
  </si>
  <si>
    <t>Passerelle d'ajustement compt. fin. / COEX</t>
  </si>
  <si>
    <t>BEBU Zeitrechnung
Diff KAR-KTR</t>
  </si>
  <si>
    <t>BEBU Zeitrechnung
KTR (SDEP)</t>
  </si>
  <si>
    <t>Korrektur UeL Vorjahre</t>
  </si>
  <si>
    <t>SDEP-KTR</t>
  </si>
  <si>
    <t>SDEP_KTR
Quellen:</t>
  </si>
  <si>
    <t>KS-Anlagebuchh.
Quellen:</t>
  </si>
  <si>
    <t>Aide à l'ajustement</t>
  </si>
  <si>
    <t>Justifié</t>
  </si>
  <si>
    <t>Non justifié</t>
  </si>
  <si>
    <t>60 Erträge aus medizinischen, pflegerischen und therapeutischen Leistungen für Patienten A.15.30</t>
  </si>
  <si>
    <t>30-39 Charges de personnel hors honoraires</t>
  </si>
  <si>
    <t xml:space="preserve">  - déduction des diminutions des produits résultant de prestations aux patients</t>
  </si>
  <si>
    <t>pas pertinent</t>
  </si>
  <si>
    <t xml:space="preserve"> </t>
  </si>
  <si>
    <t>Calcul périodique COEX (types de coûts)</t>
  </si>
  <si>
    <t>38 Honoraires (soumis aux assurances sociales)</t>
  </si>
  <si>
    <t>611 Ärztliche Einzelleistungen (GV-Anteil) + 612 Ärztliche Einzelleistungen (ZV-Anteil)</t>
  </si>
  <si>
    <t>B12 + B13</t>
  </si>
  <si>
    <t>61 Ärztliche Einzelleistungen A.15.31</t>
  </si>
  <si>
    <t>40 Matériel médical d'exploitation</t>
  </si>
  <si>
    <t>62 Übrige Spitaleinzelleistungen A.15.32</t>
  </si>
  <si>
    <t>- exploitations annexes</t>
  </si>
  <si>
    <t>41-49 Charges d'exploitation hors coûts d'utilisation des immobilisations</t>
  </si>
  <si>
    <t>65 Übrige Erträge aus Leistungen an Patienten A.15.33</t>
  </si>
  <si>
    <t>+ séjours à cheval année précédente</t>
  </si>
  <si>
    <t>44 Coûts d'utilisation des immobilisations (hors inv. &lt; 10 000 Fr.) OCP</t>
  </si>
  <si>
    <t>66 Finanzertrag A.15.34</t>
  </si>
  <si>
    <t>- séjours à cheval année courante</t>
  </si>
  <si>
    <t>44 Coûts d'utilisation des immobilisations (hors inv. &lt; 10 000 Fr.) REKOLE</t>
  </si>
  <si>
    <t xml:space="preserve"> (nicht benötigt)</t>
  </si>
  <si>
    <r>
      <t xml:space="preserve">+/- </t>
    </r>
    <r>
      <rPr>
        <sz val="10"/>
        <rFont val="Calibri"/>
        <family val="2"/>
      </rPr>
      <t>∆</t>
    </r>
    <r>
      <rPr>
        <sz val="10"/>
        <rFont val="Arial"/>
        <family val="2"/>
      </rPr>
      <t xml:space="preserve"> rectification/refacturation période précédente</t>
    </r>
  </si>
  <si>
    <t>46 Charges des intérêts</t>
  </si>
  <si>
    <t>68 Erträge aus Leistungen an Personal und Dritte A.15.35</t>
  </si>
  <si>
    <t>= somme CUFI</t>
  </si>
  <si>
    <t>7 Charges exceptionnelles</t>
  </si>
  <si>
    <t>69 Beiträge und Subventionen A.15.36</t>
  </si>
  <si>
    <t>Somme du relevé CUFI</t>
  </si>
  <si>
    <t>690 Beiträge von Gemeinden A.15.37</t>
  </si>
  <si>
    <t>Différence</t>
  </si>
  <si>
    <t>695 Beiträge von Kantonen A.15.38</t>
  </si>
  <si>
    <t>696 Beiträge vom Bund A.15.39</t>
  </si>
  <si>
    <t>Coûts</t>
  </si>
  <si>
    <t xml:space="preserve"> - dont contributions des corporations, fondations et privés</t>
  </si>
  <si>
    <t>697 Beiträge von Korporationen, Stiftungen und Privaten A.15.40</t>
  </si>
  <si>
    <t>77e</t>
  </si>
  <si>
    <t xml:space="preserve"> Steuern, ausserordentlicher und Betriebsfremder Aufwand/Ertrag A.15.41</t>
  </si>
  <si>
    <t>78e</t>
  </si>
  <si>
    <t>79e</t>
  </si>
  <si>
    <t xml:space="preserve"> 30 Lohnaufwand (sozialversicherungspflichtig) A.18.10</t>
  </si>
  <si>
    <t xml:space="preserve"> 1. Ärztinnen und Ärzte A.18.01</t>
  </si>
  <si>
    <t xml:space="preserve"> 2. Pflegepersonal A.18.02</t>
  </si>
  <si>
    <t xml:space="preserve"> 3. Medizinisch-technisches Personal A.18.03</t>
  </si>
  <si>
    <t>Justification</t>
  </si>
  <si>
    <t xml:space="preserve"> 4. Medizinisch-therapeutisches Personal A.18.04</t>
  </si>
  <si>
    <t xml:space="preserve"> 5. Sozialdienste (Beratung und Unterstützung) A.18.05</t>
  </si>
  <si>
    <t>Charges des intérêts calculés sur les actifs immobilisés selon REKOLE (compte 448)</t>
  </si>
  <si>
    <t xml:space="preserve"> 6. Hausdienstpersonal A.18.06</t>
  </si>
  <si>
    <t xml:space="preserve">  - dont services techniques</t>
  </si>
  <si>
    <t xml:space="preserve"> 7. Technische Dienste A.18.07</t>
  </si>
  <si>
    <t xml:space="preserve"> 8. Administrativpersonal A.18.08</t>
  </si>
  <si>
    <t xml:space="preserve"> Personalaufwand A.15.01</t>
  </si>
  <si>
    <t xml:space="preserve"> Medizinischer Bedarf A.15.02</t>
  </si>
  <si>
    <t>40 Medizinischer Bedarf A.15.02</t>
  </si>
  <si>
    <t xml:space="preserve"> A.18.61</t>
  </si>
  <si>
    <t xml:space="preserve"> A.18.62</t>
  </si>
  <si>
    <t xml:space="preserve"> A.18.63</t>
  </si>
  <si>
    <t>41 Lebensmittelaufwand A.15.03</t>
  </si>
  <si>
    <t>42 Haushaltsaufwand A.15.04</t>
  </si>
  <si>
    <t>43 Unterhalt und Reparaturen A.15.05</t>
  </si>
  <si>
    <t>44 Aufwand für Anlagenutzung A.15.06</t>
  </si>
  <si>
    <t>Summe Jährliche Abschreibung in Fr. A.19.02.XX.XX.05</t>
  </si>
  <si>
    <t>TOTAL Anlagenutzungskosten durch Miet- oder Abzahlungsgeschäfte A19.03.16</t>
  </si>
  <si>
    <t>Summe Kalkulatorischer Zins in Fr. A.19.02.XX.XX.06</t>
  </si>
  <si>
    <t>45 Aufwand für Energie und Wasser A.15.07</t>
  </si>
  <si>
    <t>46 Zinsaufwand A.15.08</t>
  </si>
  <si>
    <t>47 Verwaltungs- und Informatikaufwand A.15.09</t>
  </si>
  <si>
    <t>B30 + B31 + B32</t>
  </si>
  <si>
    <t>48 Übriger patientenbezogener Aufwand A.15.10</t>
  </si>
  <si>
    <t>49 Übriger nicht patientenbezogener Aufwand A.15.11</t>
  </si>
  <si>
    <t xml:space="preserve"> Steuern, ausserordentlicher und Betriebsfremder Aufwand A.15.12</t>
  </si>
  <si>
    <t>77a</t>
  </si>
  <si>
    <t>78a</t>
  </si>
  <si>
    <t>79a</t>
  </si>
  <si>
    <t>Total coûts indirects</t>
  </si>
  <si>
    <t xml:space="preserve"> TOTAL AUFWAND A.15.20</t>
  </si>
  <si>
    <t xml:space="preserve"> Gesamtgewinn A.16.10 / Gesamtverlust A.16.20 </t>
  </si>
  <si>
    <t>442r</t>
  </si>
  <si>
    <t>444r</t>
  </si>
  <si>
    <t>448r</t>
  </si>
  <si>
    <t>44ra</t>
  </si>
  <si>
    <t>44rb</t>
  </si>
  <si>
    <t>44rc</t>
  </si>
  <si>
    <t>Toleranz:</t>
  </si>
  <si>
    <t>99a</t>
  </si>
  <si>
    <t xml:space="preserve"> Reserven A.16.31</t>
  </si>
  <si>
    <t>99b</t>
  </si>
  <si>
    <t xml:space="preserve"> Gemeinde A.16.32</t>
  </si>
  <si>
    <t>99c</t>
  </si>
  <si>
    <t xml:space="preserve"> Kantone A.16.33</t>
  </si>
  <si>
    <t>99d</t>
  </si>
  <si>
    <t xml:space="preserve"> Bund A.16.34</t>
  </si>
  <si>
    <t>99e</t>
  </si>
  <si>
    <t xml:space="preserve"> Private Rechtsträger A.16.35</t>
  </si>
  <si>
    <t>ne peut pas être complété</t>
  </si>
  <si>
    <t xml:space="preserve"> Total Defizitdeckung A.16.40</t>
  </si>
  <si>
    <t>unbegründete Abrenzungen</t>
  </si>
  <si>
    <t xml:space="preserve"> Nicht gedecktes Defizit A.16.50</t>
  </si>
  <si>
    <t>30_39</t>
  </si>
  <si>
    <t>41_49</t>
  </si>
  <si>
    <t>44_VKL</t>
  </si>
  <si>
    <t>44_REKOLE</t>
  </si>
  <si>
    <t>--------------</t>
  </si>
  <si>
    <t>Comptabilité financière et comptabilité analytique d'exploitation (calcul périodique)
Spécificités KS relatives à la comptabilité financière</t>
  </si>
  <si>
    <t>Version 2.3</t>
  </si>
  <si>
    <t>publication décembre 2021</t>
  </si>
  <si>
    <t>publication août 2022</t>
  </si>
  <si>
    <r>
      <t xml:space="preserve">Centre de prise en charge des coûts principalement concerné (voir onglet Centre principal de prise en charge des coûts). </t>
    </r>
    <r>
      <rPr>
        <sz val="10.5"/>
        <rFont val="Arial"/>
        <family val="2"/>
      </rPr>
      <t xml:space="preserve">
Cette variable ne doit pas être remplie pour les UFI sans lien avec des cas spécifiques (variable B7 "Type d'UFI" non égal à 1)</t>
    </r>
  </si>
  <si>
    <t>Coûts en lien avec des cas spécifiques selon spécifications SwissDRG
Données sur les revenus en lien avec des cas spécifiques
Données sur les coûts et les revenus sans lien avec des cas spécifiques  et regroupements d'UFI selon spécifications H+, OFS et DSSI</t>
  </si>
  <si>
    <t>Psychiatrie ambulatoire et de clinique de jour / de nuit : les données ne sont plus recueillies au niveau du cas, mais en tant que regroupements d'UFI par tarif</t>
  </si>
  <si>
    <t>Psychiatrie ambulatoire et de clinique de jour / de nuit : les données ne sont plus recueillies au niveau du cas</t>
  </si>
  <si>
    <t>Cent. princ. prise en charge coûts</t>
  </si>
  <si>
    <t>Uniquement clinique Bethesda, Tschugg</t>
  </si>
  <si>
    <t>Canton de Berne : nouveaux types d'UFI pour la psychiatrie ambulatoire et de clinique de jour / de nuit, car les données ne sont plus recueillies au niveau du cas mais en tant que regroupements d'UFI.</t>
  </si>
  <si>
    <t>Canton de Berne : il n'est plus nécessaire d'indiquer des centres principaux de coûts pour la psychiatrie ambulatoire et de clinique de jour / de nuit, car les données ne sont plus recueillies au niveau du cas mais en tant que regroupements d'UFI par tarif.
Canton de Berne : la clinique Bethesda à Tschugg facture désormais le traitement de l'épilepsie au prix de base SwissDRG pour les soins aigus somatiques</t>
  </si>
  <si>
    <t>- Produits 66/68 en déduction des coûts</t>
  </si>
  <si>
    <t>SDEP Hôpital</t>
  </si>
  <si>
    <t>Veränderung Rückstellungen berufliche Vorsorge</t>
  </si>
  <si>
    <t>Veränderung Rückstellungen Azrhonorare</t>
  </si>
  <si>
    <t>publication décembre 2022</t>
  </si>
  <si>
    <t>Canton de Berne :  des explications sur certains chiffres-clés ont été ajoutées en commentaire dans l’onglet « (E) : passerelle d’ajustement ».</t>
  </si>
  <si>
    <t>Ajustement</t>
  </si>
  <si>
    <t>Justification des ajustements</t>
  </si>
  <si>
    <t>Ajustements par objet</t>
  </si>
  <si>
    <t>ajustements non justifiés</t>
  </si>
  <si>
    <t>Ajustement des charges des intérêts effectives dans la compt. fin. (compte 46)</t>
  </si>
  <si>
    <t xml:space="preserve">   Médecine palliative</t>
  </si>
  <si>
    <t xml:space="preserve">   Endocrinologie</t>
  </si>
  <si>
    <t xml:space="preserve">   Gastroentérologie</t>
  </si>
  <si>
    <t xml:space="preserve">   Hématologie et oncologie</t>
  </si>
  <si>
    <t xml:space="preserve">   Cardiologie</t>
  </si>
  <si>
    <t xml:space="preserve">   Néphrologie</t>
  </si>
  <si>
    <t xml:space="preserve">   Rhumatologie</t>
  </si>
  <si>
    <t xml:space="preserve">   Médecine psychosomatique/addiction (USZ uniquement)</t>
  </si>
  <si>
    <t>USZ uniquement</t>
  </si>
  <si>
    <t xml:space="preserve">   Chirurgie vasculaire</t>
  </si>
  <si>
    <t xml:space="preserve">   Chirurgie d'urgence</t>
  </si>
  <si>
    <t xml:space="preserve">   Chirurgie de la main</t>
  </si>
  <si>
    <t xml:space="preserve">   Chirurgie cardiaque</t>
  </si>
  <si>
    <t xml:space="preserve">   Chirurgie maxillaire</t>
  </si>
  <si>
    <t xml:space="preserve">   Orthopédie</t>
  </si>
  <si>
    <t xml:space="preserve">   Chirurgie plastique</t>
  </si>
  <si>
    <t xml:space="preserve">   Chirurgie viscérale</t>
  </si>
  <si>
    <t xml:space="preserve">   Chirurgie thoracique</t>
  </si>
  <si>
    <t xml:space="preserve">   Gynécologie</t>
  </si>
  <si>
    <t xml:space="preserve">   Obstétrique</t>
  </si>
  <si>
    <t xml:space="preserve">   Chirurgie pédiatrique</t>
  </si>
  <si>
    <t xml:space="preserve">   Psychiatrie de l'enfant et de l'adolescent</t>
  </si>
  <si>
    <t xml:space="preserve">   Néonatologie</t>
  </si>
  <si>
    <t xml:space="preserve">   Pédiatrie, médecine</t>
  </si>
  <si>
    <t xml:space="preserve">   Soins de base aigus en psychiatrie de l'adulte</t>
  </si>
  <si>
    <t xml:space="preserve">   Soins de base aigus en psychiatrie gériatrique</t>
  </si>
  <si>
    <t xml:space="preserve">   Traitement aigu des addictions (adultes)</t>
  </si>
  <si>
    <t xml:space="preserve">   Soins de base aigus en psychiatrie de l'enfant</t>
  </si>
  <si>
    <t xml:space="preserve">   Soins de base aigus en psychiatrie de l'adolescent</t>
  </si>
  <si>
    <t xml:space="preserve">   Intervention psychiatrique pour adultes en cas de crise aiguë</t>
  </si>
  <si>
    <t xml:space="preserve">   Soins spécialisés aigus en psychiatrie de l'adulte</t>
  </si>
  <si>
    <t xml:space="preserve">   Soins spécialisés aigus en psychiatrie gériatrique</t>
  </si>
  <si>
    <t xml:space="preserve">   Traitement des addictions (adultes), sevrage de l'alcool</t>
  </si>
  <si>
    <t xml:space="preserve">  Traitement des addictions (adultes), désaccoutumance de l'alcool</t>
  </si>
  <si>
    <t xml:space="preserve">   Traitement des addictions (adultes), sevrage de drogues</t>
  </si>
  <si>
    <t xml:space="preserve">   Traitement des addictions (adultes), désaccoutumance de drogues</t>
  </si>
  <si>
    <t xml:space="preserve">   Soins spécialisés aigus en psychiatrie de l'enfant</t>
  </si>
  <si>
    <t xml:space="preserve">   Soins spécialisés aigus en psychiatrie de l'adolescent</t>
  </si>
  <si>
    <t xml:space="preserve">   Soins spécialisés en psychothérapie de l'adulte</t>
  </si>
  <si>
    <t xml:space="preserve">   Soins spécialisés aigus en psychiatrie de l'adulte avec enfant(s)</t>
  </si>
  <si>
    <t xml:space="preserve">   Soins intégrés en psychiatrie de l'adulte</t>
  </si>
  <si>
    <t>Psychiatrie forensique</t>
  </si>
  <si>
    <t xml:space="preserve">   Psychiatrie forensique de l'adulte (division sécurisée)</t>
  </si>
  <si>
    <t xml:space="preserve">   Psychiatrie forensique de l'adolescent (division sécurisée)</t>
  </si>
  <si>
    <t xml:space="preserve">   Psychiatrie forensique de l'adulte (détention provisoire)</t>
  </si>
  <si>
    <t xml:space="preserve">   Psychiatrie forensique de l'adolescent (détention provisoire)</t>
  </si>
  <si>
    <t xml:space="preserve">   Psychiatrie forensique de longue durée pour enfants/adolescents</t>
  </si>
  <si>
    <t xml:space="preserve">   Psychiatrie forensique de longue durée pour adultes</t>
  </si>
  <si>
    <t>Soins psychiatriques de longue durée (décompte tarif soins)</t>
  </si>
  <si>
    <t xml:space="preserve">   Soins de longue durée en psychiatrie de l'adulte</t>
  </si>
  <si>
    <t xml:space="preserve">   Soins de longue durée en psychiatrie gériatrique</t>
  </si>
  <si>
    <t xml:space="preserve">   Soins de longue durée en psychiatrie de l'enfant</t>
  </si>
  <si>
    <t xml:space="preserve">   Soins de longue durée en psychiatrie de l'adolescent</t>
  </si>
  <si>
    <t xml:space="preserve">   Clinique de jour en psychiatrie de l'enfant</t>
  </si>
  <si>
    <t xml:space="preserve">   Clinique de jour en psychiatrie de l'adolescent</t>
  </si>
  <si>
    <t xml:space="preserve">   Réadaptation médicale, médecine physique et réadaptation précoce</t>
  </si>
  <si>
    <t xml:space="preserve">   Réadapt. gériatrique</t>
  </si>
  <si>
    <t xml:space="preserve">Épilepsie </t>
  </si>
  <si>
    <t xml:space="preserve">   Service des grands brûlés (hôpital universitaire pour enfants de Zurich uniquement)</t>
  </si>
  <si>
    <t>hôpital universitaire pour enfants de Zurich uniquement</t>
  </si>
  <si>
    <t>hôpital universitaire pour enfants de Zurich et hôpital d'Affoltern uniquement</t>
  </si>
  <si>
    <t xml:space="preserve">   CMS (hôpital universitaire pour enfants de Zurich uniquement)</t>
  </si>
  <si>
    <t xml:space="preserve">   KMT (hôpital universitaire pour enfants de Zurich uniquement)</t>
  </si>
  <si>
    <t xml:space="preserve">   Réadaptation neurologique, y c. neuro-orthopédique (hôpital universitaire pour enfants de Zurich et hôpital d'Affoltern uniquement)</t>
  </si>
  <si>
    <t xml:space="preserve">   Réadaptation pédiatrique générale (hôpital universitaire pour enfants de Zurich et hôpital d'Affoltern uniquement)</t>
  </si>
  <si>
    <t>Code 080 au lieu de 050 pour des raisons historiques : le code 050 ne peut pas être utilisé à Zurich</t>
  </si>
  <si>
    <t>Version 2.4</t>
  </si>
  <si>
    <r>
      <t xml:space="preserve">Interface </t>
    </r>
    <r>
      <rPr>
        <sz val="24"/>
        <color rgb="FFFF0000"/>
        <rFont val="Arial"/>
        <family val="2"/>
      </rPr>
      <t>définitive</t>
    </r>
    <r>
      <rPr>
        <sz val="24"/>
        <color theme="1"/>
        <rFont val="Arial"/>
        <family val="2"/>
      </rPr>
      <t xml:space="preserve"> 2023 SDEP Berne (</t>
    </r>
    <r>
      <rPr>
        <sz val="24"/>
        <color rgb="FFFF0000"/>
        <rFont val="Arial"/>
        <family val="2"/>
      </rPr>
      <t>V2.5</t>
    </r>
    <r>
      <rPr>
        <sz val="24"/>
        <color theme="1"/>
        <rFont val="Arial"/>
        <family val="2"/>
      </rPr>
      <t>)</t>
    </r>
  </si>
  <si>
    <r>
      <t xml:space="preserve">Dernière mise à jour : 
</t>
    </r>
    <r>
      <rPr>
        <sz val="10.5"/>
        <color rgb="FFFF0000"/>
        <rFont val="Arial"/>
        <family val="2"/>
      </rPr>
      <t>1 juillet 2023</t>
    </r>
  </si>
  <si>
    <t>Version 2.5</t>
  </si>
  <si>
    <t>(F) SDEP-BE-MK &amp; (F) SDEP-BE-LM</t>
  </si>
  <si>
    <t>publication juillet 2023</t>
  </si>
  <si>
    <t>Les modifications apportées lors du passage de la version 2.4 à la version 2.5 sont mises en évidence avec une couleur de police rouge et un surlignage jaune.</t>
  </si>
  <si>
    <t>Suppression de l'obligation de relever les cas psychiatriques ambulatoires et en clinique de jour dans la statistique médicale</t>
  </si>
  <si>
    <t>Suppression des parties de l'enquête SDEP-BE-MK et SDEP-BE-LM</t>
  </si>
  <si>
    <t>(E) SDEP-E</t>
  </si>
  <si>
    <t>Référence de la cellule U18 désormais à F87 au lieu de F72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</si>
</sst>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 #,##0.00_ ;_ * \-#,##0.00_ ;_ * &quot;-&quot;??_ ;_ @_ "/>
    <numFmt numFmtId="164" formatCode="_(* #,##0.00_);_(* \(#,##0.00\);_(* &quot;-&quot;??_);_(@_)"/>
    <numFmt numFmtId="165" formatCode="0.000%"/>
  </numFmts>
  <fonts count="57"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u/>
      <sz val="11"/>
      <color theme="10"/>
      <name val="Calibri"/>
      <family val="2"/>
      <scheme val="minor"/>
    </font>
    <font>
      <sz val="10"/>
      <name val="Arial"/>
      <family val="2"/>
    </font>
    <font>
      <sz val="10.5"/>
      <color theme="1"/>
      <name val="Arial"/>
      <family val="2"/>
    </font>
    <font>
      <b/>
      <sz val="10.5"/>
      <color theme="1"/>
      <name val="Arial"/>
      <family val="2"/>
    </font>
    <font>
      <u/>
      <sz val="10.5"/>
      <color theme="10"/>
      <name val="Arial"/>
      <family val="2"/>
    </font>
    <font>
      <sz val="10.5"/>
      <color rgb="FFFF0000"/>
      <name val="Arial"/>
      <family val="2"/>
    </font>
    <font>
      <sz val="10.5"/>
      <name val="Arial"/>
      <family val="2"/>
    </font>
    <font>
      <sz val="10"/>
      <color rgb="FF00B0F0"/>
      <name val="Arial"/>
      <family val="2"/>
    </font>
    <font>
      <sz val="10"/>
      <color indexed="9"/>
      <name val="Arial"/>
      <family val="2"/>
    </font>
    <font>
      <b/>
      <sz val="10"/>
      <color indexed="9"/>
      <name val="Arial"/>
      <family val="2"/>
    </font>
    <font>
      <b/>
      <sz val="10"/>
      <name val="Arial"/>
      <family val="2"/>
    </font>
    <font>
      <sz val="10"/>
      <color theme="0" tint="-0.499984740745262"/>
      <name val="Arial"/>
      <family val="2"/>
    </font>
    <font>
      <sz val="9"/>
      <color indexed="81"/>
      <name val="Tahoma"/>
      <family val="2"/>
    </font>
    <font>
      <b/>
      <sz val="11"/>
      <name val="Arial"/>
      <family val="2"/>
    </font>
    <font>
      <b/>
      <sz val="10.5"/>
      <name val="Arial"/>
      <family val="2"/>
    </font>
    <font>
      <sz val="10"/>
      <color theme="1"/>
      <name val="Arial"/>
      <family val="2"/>
    </font>
    <font>
      <b/>
      <sz val="11"/>
      <color theme="1"/>
      <name val="Arial"/>
      <family val="2"/>
    </font>
    <font>
      <sz val="11"/>
      <name val="Arial"/>
      <family val="2"/>
    </font>
    <font>
      <sz val="24"/>
      <color theme="1"/>
      <name val="Arial"/>
      <family val="2"/>
    </font>
    <font>
      <sz val="24"/>
      <name val="Arial"/>
      <family val="2"/>
    </font>
    <font>
      <sz val="10"/>
      <color rgb="FFFF0000"/>
      <name val="Arial"/>
      <family val="2"/>
    </font>
    <font>
      <sz val="11"/>
      <color rgb="FFFF0000"/>
      <name val="Arial"/>
      <family val="2"/>
    </font>
    <font>
      <b/>
      <sz val="9"/>
      <color indexed="81"/>
      <name val="Tahoma"/>
      <family val="2"/>
    </font>
    <font>
      <sz val="12"/>
      <color indexed="81"/>
      <name val="Tahoma"/>
      <family val="2"/>
    </font>
    <font>
      <sz val="24"/>
      <color rgb="FFFF0000"/>
      <name val="Arial"/>
      <family val="2"/>
    </font>
    <font>
      <u/>
      <sz val="10.5"/>
      <name val="Arial"/>
      <family val="2"/>
    </font>
    <font>
      <vertAlign val="superscript"/>
      <sz val="10.5"/>
      <name val="Arial"/>
      <family val="2"/>
    </font>
    <font>
      <u/>
      <sz val="11"/>
      <name val="Calibri"/>
      <family val="2"/>
      <scheme val="minor"/>
    </font>
    <font>
      <sz val="24"/>
      <name val="Arial Black"/>
      <family val="2"/>
    </font>
    <font>
      <sz val="11"/>
      <name val="Calibri"/>
      <family val="2"/>
      <scheme val="minor"/>
    </font>
    <font>
      <vertAlign val="superscript"/>
      <sz val="10"/>
      <name val="Arial"/>
      <family val="2"/>
    </font>
    <font>
      <b/>
      <sz val="14"/>
      <color indexed="9"/>
      <name val="Arial Black"/>
      <family val="2"/>
    </font>
    <font>
      <sz val="14"/>
      <color indexed="9"/>
      <name val="Arial Black"/>
      <family val="2"/>
    </font>
    <font>
      <b/>
      <sz val="10"/>
      <color theme="0"/>
      <name val="Arial"/>
      <family val="2"/>
    </font>
    <font>
      <sz val="10"/>
      <name val="Calibri"/>
      <family val="2"/>
    </font>
    <font>
      <sz val="8"/>
      <name val="Arial"/>
      <family val="2"/>
    </font>
    <font>
      <sz val="9"/>
      <color indexed="81"/>
      <name val="Arial"/>
      <family val="2"/>
    </font>
    <font>
      <sz val="11"/>
      <color theme="1"/>
      <name val="Calibri"/>
      <family val="2"/>
      <scheme val="minor"/>
    </font>
    <font>
      <b/>
      <sz val="9"/>
      <color indexed="81"/>
      <name val="Segoe UI"/>
      <family val="2"/>
    </font>
    <font>
      <sz val="9"/>
      <color indexed="81"/>
      <name val="Segoe UI"/>
      <family val="2"/>
    </font>
  </fonts>
  <fills count="20">
    <fill>
      <patternFill patternType="none"/>
    </fill>
    <fill>
      <patternFill patternType="gray125"/>
    </fill>
    <fill>
      <patternFill patternType="solid">
        <fgColor indexed="65"/>
        <bgColor indexed="64"/>
      </patternFill>
    </fill>
    <fill>
      <patternFill patternType="solid">
        <fgColor rgb="FF00B0F0"/>
        <bgColor indexed="64"/>
      </patternFill>
    </fill>
    <fill>
      <patternFill patternType="solid">
        <fgColor rgb="FF99CC00"/>
        <bgColor indexed="55"/>
      </patternFill>
    </fill>
    <fill>
      <patternFill patternType="solid">
        <fgColor rgb="FF9FE6FF"/>
        <bgColor indexed="64"/>
      </patternFill>
    </fill>
    <fill>
      <patternFill patternType="solid">
        <fgColor rgb="FF99FF99"/>
        <bgColor indexed="64"/>
      </patternFill>
    </fill>
    <fill>
      <patternFill patternType="solid">
        <fgColor rgb="FF99CC00"/>
        <bgColor indexed="64"/>
      </patternFill>
    </fill>
    <fill>
      <patternFill patternType="solid">
        <fgColor theme="0"/>
        <bgColor indexed="64"/>
      </patternFill>
    </fill>
    <fill>
      <patternFill patternType="solid">
        <fgColor rgb="FFFFFFCC"/>
        <bgColor indexed="64"/>
      </patternFill>
    </fill>
    <fill>
      <patternFill patternType="solid">
        <fgColor rgb="FFFF660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FFFF"/>
        <bgColor indexed="64"/>
      </patternFill>
    </fill>
    <fill>
      <patternFill patternType="solid">
        <fgColor rgb="FFEA161F"/>
        <bgColor indexed="64"/>
      </patternFill>
    </fill>
    <fill>
      <patternFill patternType="solid">
        <fgColor rgb="FF002060"/>
        <bgColor indexed="64"/>
      </patternFill>
    </fill>
    <fill>
      <patternFill patternType="solid">
        <fgColor rgb="FFFFFFCC"/>
        <bgColor indexed="55"/>
      </patternFill>
    </fill>
    <fill>
      <patternFill patternType="solid">
        <fgColor theme="5" tint="0.59999389629810485"/>
        <bgColor indexed="64"/>
      </patternFill>
    </fill>
    <fill>
      <patternFill patternType="solid">
        <fgColor theme="0" tint="-4.9989318521683403E-2"/>
        <bgColor indexed="64"/>
      </patternFill>
    </fill>
    <fill>
      <patternFill patternType="solid">
        <fgColor theme="4" tint="0.79998168889431442"/>
        <bgColor indexed="65"/>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right style="thin">
        <color theme="0"/>
      </right>
      <top/>
      <bottom/>
      <diagonal/>
    </border>
    <border>
      <left style="thin">
        <color theme="0"/>
      </left>
      <right style="thin">
        <color theme="0"/>
      </right>
      <top/>
      <bottom/>
      <diagonal/>
    </border>
    <border>
      <left style="medium">
        <color auto="1"/>
      </left>
      <right/>
      <top style="thin">
        <color auto="1"/>
      </top>
      <bottom style="thin">
        <color indexed="64"/>
      </bottom>
      <diagonal/>
    </border>
    <border>
      <left/>
      <right style="thin">
        <color indexed="64"/>
      </right>
      <top style="thin">
        <color auto="1"/>
      </top>
      <bottom style="thin">
        <color indexed="64"/>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theme="0"/>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theme="0"/>
      </right>
      <top style="thin">
        <color theme="0"/>
      </top>
      <bottom/>
      <diagonal/>
    </border>
    <border>
      <left style="thin">
        <color theme="0"/>
      </left>
      <right/>
      <top/>
      <bottom style="thin">
        <color theme="0"/>
      </bottom>
      <diagonal/>
    </border>
    <border>
      <left/>
      <right style="thin">
        <color theme="0"/>
      </right>
      <top/>
      <bottom style="thin">
        <color theme="0"/>
      </bottom>
      <diagonal/>
    </border>
    <border>
      <left/>
      <right/>
      <top style="thin">
        <color indexed="64"/>
      </top>
      <bottom style="thin">
        <color indexed="64"/>
      </bottom>
      <diagonal/>
    </border>
    <border>
      <left/>
      <right style="medium">
        <color auto="1"/>
      </right>
      <top style="thin">
        <color indexed="64"/>
      </top>
      <bottom style="thin">
        <color auto="1"/>
      </bottom>
      <diagonal/>
    </border>
    <border>
      <left/>
      <right/>
      <top style="medium">
        <color indexed="64"/>
      </top>
      <bottom style="thin">
        <color indexed="64"/>
      </bottom>
      <diagonal/>
    </border>
    <border>
      <left style="thin">
        <color theme="0"/>
      </left>
      <right/>
      <top style="thin">
        <color theme="0"/>
      </top>
      <bottom/>
      <diagonal/>
    </border>
    <border>
      <left/>
      <right/>
      <top style="thin">
        <color theme="0"/>
      </top>
      <bottom/>
      <diagonal/>
    </border>
    <border>
      <left style="thin">
        <color theme="0"/>
      </left>
      <right/>
      <top/>
      <bottom/>
      <diagonal/>
    </border>
    <border>
      <left style="thin">
        <color auto="1"/>
      </left>
      <right/>
      <top style="medium">
        <color auto="1"/>
      </top>
      <bottom style="thin">
        <color auto="1"/>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9">
    <xf numFmtId="0" fontId="0" fillId="0" borderId="0"/>
    <xf numFmtId="0" fontId="17" fillId="0" borderId="0" applyNumberFormat="0" applyFill="0" applyBorder="0" applyAlignment="0" applyProtection="0"/>
    <xf numFmtId="0" fontId="18" fillId="0" borderId="0"/>
    <xf numFmtId="164" fontId="18" fillId="0" borderId="0" applyFont="0" applyFill="0" applyBorder="0" applyAlignment="0" applyProtection="0"/>
    <xf numFmtId="9" fontId="18" fillId="0" borderId="0" applyFont="0" applyFill="0" applyBorder="0" applyAlignment="0" applyProtection="0"/>
    <xf numFmtId="0" fontId="18" fillId="0" borderId="0"/>
    <xf numFmtId="43" fontId="18" fillId="0" borderId="0" applyFont="0" applyFill="0" applyBorder="0" applyAlignment="0" applyProtection="0"/>
    <xf numFmtId="164" fontId="18" fillId="0" borderId="0"/>
    <xf numFmtId="0" fontId="54" fillId="19" borderId="0"/>
  </cellStyleXfs>
  <cellXfs count="431">
    <xf numFmtId="0" fontId="0" fillId="0" borderId="0" xfId="0"/>
    <xf numFmtId="0" fontId="21" fillId="0" borderId="0" xfId="1" applyFont="1" applyAlignment="1">
      <alignment vertical="top"/>
    </xf>
    <xf numFmtId="0" fontId="19" fillId="0" borderId="0" xfId="0" applyFont="1" applyAlignment="1">
      <alignment vertical="top"/>
    </xf>
    <xf numFmtId="0" fontId="18" fillId="2" borderId="3" xfId="2" applyFont="1" applyFill="1" applyBorder="1" applyProtection="1"/>
    <xf numFmtId="0" fontId="18" fillId="0" borderId="3" xfId="2" applyFont="1" applyBorder="1" applyProtection="1"/>
    <xf numFmtId="0" fontId="24" fillId="2" borderId="0" xfId="2" applyFont="1" applyFill="1" applyProtection="1"/>
    <xf numFmtId="0" fontId="18" fillId="2" borderId="0" xfId="2" applyFont="1" applyFill="1" applyProtection="1"/>
    <xf numFmtId="0" fontId="18" fillId="2" borderId="4" xfId="2" applyFont="1" applyFill="1" applyBorder="1" applyProtection="1"/>
    <xf numFmtId="0" fontId="26" fillId="3" borderId="0" xfId="2" applyFont="1" applyFill="1" applyBorder="1" applyAlignment="1" applyProtection="1">
      <alignment horizontal="left" vertical="center" wrapText="1"/>
    </xf>
    <xf numFmtId="0" fontId="27" fillId="2" borderId="0" xfId="2" applyFont="1" applyFill="1" applyProtection="1"/>
    <xf numFmtId="0" fontId="18" fillId="2" borderId="3" xfId="2" applyFont="1" applyFill="1" applyBorder="1" applyAlignment="1" applyProtection="1">
      <alignment vertical="top" wrapText="1"/>
    </xf>
    <xf numFmtId="0" fontId="18" fillId="0" borderId="3" xfId="2" applyFont="1" applyBorder="1" applyAlignment="1" applyProtection="1">
      <alignment vertical="top" wrapText="1"/>
    </xf>
    <xf numFmtId="0" fontId="27" fillId="2" borderId="3" xfId="2" applyFont="1" applyFill="1" applyBorder="1" applyProtection="1"/>
    <xf numFmtId="0" fontId="25" fillId="2" borderId="0" xfId="2" applyFont="1" applyFill="1" applyBorder="1" applyAlignment="1" applyProtection="1">
      <alignment horizontal="center" vertical="center"/>
    </xf>
    <xf numFmtId="0" fontId="25" fillId="2" borderId="0" xfId="2" applyFont="1" applyFill="1" applyBorder="1" applyAlignment="1" applyProtection="1">
      <alignment horizontal="center" vertical="center" wrapText="1"/>
    </xf>
    <xf numFmtId="0" fontId="18" fillId="2" borderId="0" xfId="2" applyFont="1" applyFill="1" applyBorder="1" applyProtection="1"/>
    <xf numFmtId="0" fontId="18" fillId="2" borderId="5" xfId="2" applyFont="1" applyFill="1" applyBorder="1" applyAlignment="1" applyProtection="1">
      <alignment horizontal="left" vertical="center"/>
    </xf>
    <xf numFmtId="0" fontId="18" fillId="2" borderId="6" xfId="2" applyFont="1" applyFill="1" applyBorder="1" applyAlignment="1" applyProtection="1">
      <alignment vertical="center" wrapText="1"/>
    </xf>
    <xf numFmtId="0" fontId="18" fillId="2" borderId="10" xfId="2" applyFont="1" applyFill="1" applyBorder="1" applyAlignment="1" applyProtection="1">
      <alignment horizontal="left" vertical="center"/>
    </xf>
    <xf numFmtId="0" fontId="18" fillId="2" borderId="1" xfId="2" applyFont="1" applyFill="1" applyBorder="1" applyAlignment="1" applyProtection="1">
      <alignment vertical="center"/>
    </xf>
    <xf numFmtId="3" fontId="18" fillId="4" borderId="1" xfId="3" applyNumberFormat="1" applyFont="1" applyFill="1" applyBorder="1" applyAlignment="1" applyProtection="1">
      <alignment horizontal="right" vertical="center" wrapText="1"/>
      <protection locked="0"/>
    </xf>
    <xf numFmtId="3" fontId="18" fillId="2" borderId="11" xfId="3" applyNumberFormat="1" applyFont="1" applyFill="1" applyBorder="1" applyAlignment="1" applyProtection="1">
      <alignment horizontal="right" vertical="center" wrapText="1"/>
    </xf>
    <xf numFmtId="0" fontId="18" fillId="2" borderId="10" xfId="2" applyNumberFormat="1" applyFont="1" applyFill="1" applyBorder="1" applyAlignment="1" applyProtection="1">
      <alignment horizontal="left" vertical="center"/>
    </xf>
    <xf numFmtId="0" fontId="18" fillId="2" borderId="1" xfId="2" applyFont="1" applyFill="1" applyBorder="1" applyAlignment="1" applyProtection="1">
      <alignment vertical="center" wrapText="1"/>
    </xf>
    <xf numFmtId="0" fontId="18" fillId="0" borderId="0" xfId="2" quotePrefix="1" applyFont="1" applyFill="1" applyProtection="1"/>
    <xf numFmtId="0" fontId="18" fillId="2" borderId="0" xfId="2" quotePrefix="1" applyFont="1" applyFill="1" applyProtection="1"/>
    <xf numFmtId="165" fontId="18" fillId="2" borderId="0" xfId="4" applyNumberFormat="1" applyFont="1" applyFill="1" applyProtection="1"/>
    <xf numFmtId="0" fontId="18" fillId="2" borderId="12" xfId="2" applyNumberFormat="1" applyFont="1" applyFill="1" applyBorder="1" applyAlignment="1" applyProtection="1">
      <alignment horizontal="left" vertical="center"/>
    </xf>
    <xf numFmtId="0" fontId="18" fillId="2" borderId="13" xfId="2" applyFont="1" applyFill="1" applyBorder="1" applyAlignment="1" applyProtection="1">
      <alignment vertical="center"/>
    </xf>
    <xf numFmtId="3" fontId="18" fillId="4" borderId="13" xfId="3" applyNumberFormat="1" applyFont="1" applyFill="1" applyBorder="1" applyAlignment="1" applyProtection="1">
      <alignment horizontal="right" vertical="center" wrapText="1"/>
      <protection locked="0"/>
    </xf>
    <xf numFmtId="3" fontId="18" fillId="2" borderId="14" xfId="3" applyNumberFormat="1" applyFont="1" applyFill="1" applyBorder="1" applyAlignment="1" applyProtection="1">
      <alignment horizontal="right" vertical="center" wrapText="1"/>
    </xf>
    <xf numFmtId="0" fontId="18" fillId="2" borderId="0" xfId="2" applyFont="1" applyFill="1" applyBorder="1" applyAlignment="1" applyProtection="1">
      <alignment horizontal="left" vertical="center"/>
    </xf>
    <xf numFmtId="3" fontId="18" fillId="2" borderId="0" xfId="2" applyNumberFormat="1" applyFont="1" applyFill="1" applyBorder="1" applyAlignment="1" applyProtection="1">
      <alignment horizontal="right" vertical="center"/>
    </xf>
    <xf numFmtId="0" fontId="18" fillId="2" borderId="0" xfId="2" applyFont="1" applyFill="1" applyBorder="1" applyAlignment="1" applyProtection="1">
      <alignment vertical="center"/>
    </xf>
    <xf numFmtId="0" fontId="18" fillId="0" borderId="5" xfId="2" applyFont="1" applyFill="1" applyBorder="1" applyAlignment="1" applyProtection="1">
      <alignment horizontal="left" vertical="center"/>
    </xf>
    <xf numFmtId="0" fontId="18" fillId="2" borderId="6" xfId="2" applyFont="1" applyFill="1" applyBorder="1" applyAlignment="1" applyProtection="1">
      <alignment horizontal="left" vertical="center" wrapText="1"/>
    </xf>
    <xf numFmtId="0" fontId="18" fillId="0" borderId="10" xfId="2" applyFont="1" applyFill="1" applyBorder="1" applyAlignment="1" applyProtection="1">
      <alignment horizontal="left" vertical="center"/>
    </xf>
    <xf numFmtId="0" fontId="18" fillId="2" borderId="1" xfId="2" applyFont="1" applyFill="1" applyBorder="1" applyAlignment="1" applyProtection="1">
      <alignment horizontal="left" vertical="center" wrapText="1"/>
    </xf>
    <xf numFmtId="0" fontId="18" fillId="0" borderId="1" xfId="2" applyFont="1" applyFill="1" applyBorder="1" applyAlignment="1" applyProtection="1">
      <alignment horizontal="left" vertical="center"/>
    </xf>
    <xf numFmtId="0" fontId="18" fillId="5" borderId="10" xfId="2" applyFont="1" applyFill="1" applyBorder="1" applyAlignment="1" applyProtection="1">
      <alignment horizontal="left" vertical="center"/>
    </xf>
    <xf numFmtId="0" fontId="18" fillId="5" borderId="1" xfId="2" applyFont="1" applyFill="1" applyBorder="1" applyAlignment="1" applyProtection="1">
      <alignment horizontal="left" vertical="center"/>
    </xf>
    <xf numFmtId="0" fontId="18" fillId="0" borderId="3" xfId="2" applyFont="1" applyFill="1" applyBorder="1" applyProtection="1"/>
    <xf numFmtId="0" fontId="18" fillId="5" borderId="0" xfId="2" applyFont="1" applyFill="1" applyProtection="1"/>
    <xf numFmtId="3" fontId="18" fillId="0" borderId="1" xfId="2" applyNumberFormat="1" applyFont="1" applyFill="1" applyBorder="1" applyAlignment="1" applyProtection="1">
      <alignment horizontal="right" vertical="center"/>
    </xf>
    <xf numFmtId="3" fontId="18" fillId="4" borderId="1" xfId="3" applyNumberFormat="1" applyFont="1" applyFill="1" applyBorder="1" applyAlignment="1" applyProtection="1">
      <alignment horizontal="right" vertical="center"/>
      <protection locked="0"/>
    </xf>
    <xf numFmtId="0" fontId="18" fillId="2" borderId="1" xfId="2" applyFont="1" applyFill="1" applyBorder="1" applyAlignment="1" applyProtection="1">
      <alignment horizontal="left" vertical="center"/>
    </xf>
    <xf numFmtId="1" fontId="18" fillId="0" borderId="10" xfId="2" applyNumberFormat="1" applyFont="1" applyFill="1" applyBorder="1" applyAlignment="1" applyProtection="1">
      <alignment horizontal="left" vertical="center"/>
    </xf>
    <xf numFmtId="3" fontId="18" fillId="2" borderId="1" xfId="2" applyNumberFormat="1" applyFont="1" applyFill="1" applyBorder="1" applyAlignment="1" applyProtection="1">
      <alignment horizontal="right" vertical="center"/>
    </xf>
    <xf numFmtId="164" fontId="18" fillId="6" borderId="1" xfId="3" applyFont="1" applyFill="1" applyBorder="1" applyAlignment="1" applyProtection="1">
      <alignment horizontal="left" vertical="center"/>
      <protection locked="0"/>
    </xf>
    <xf numFmtId="3" fontId="18" fillId="6" borderId="1" xfId="3" applyNumberFormat="1" applyFont="1" applyFill="1" applyBorder="1" applyAlignment="1" applyProtection="1">
      <alignment horizontal="right" vertical="center"/>
      <protection locked="0"/>
    </xf>
    <xf numFmtId="3" fontId="18" fillId="4" borderId="13" xfId="3" applyNumberFormat="1" applyFont="1" applyFill="1" applyBorder="1" applyAlignment="1" applyProtection="1">
      <alignment horizontal="right" vertical="center"/>
      <protection locked="0"/>
    </xf>
    <xf numFmtId="49" fontId="18" fillId="0" borderId="0" xfId="2" applyNumberFormat="1" applyFont="1" applyFill="1" applyBorder="1" applyAlignment="1" applyProtection="1">
      <alignment horizontal="left" vertical="top"/>
    </xf>
    <xf numFmtId="0" fontId="18" fillId="0" borderId="0" xfId="2" applyFont="1" applyFill="1" applyBorder="1" applyAlignment="1" applyProtection="1">
      <alignment horizontal="left" vertical="center"/>
    </xf>
    <xf numFmtId="3" fontId="18" fillId="0" borderId="0" xfId="2" applyNumberFormat="1" applyFont="1" applyFill="1" applyBorder="1" applyAlignment="1" applyProtection="1">
      <alignment horizontal="right" vertical="center"/>
    </xf>
    <xf numFmtId="3" fontId="18" fillId="0" borderId="0" xfId="3" applyNumberFormat="1" applyFont="1" applyFill="1" applyBorder="1" applyAlignment="1" applyProtection="1">
      <alignment horizontal="right" vertical="center"/>
    </xf>
    <xf numFmtId="3" fontId="18" fillId="0" borderId="6" xfId="3" applyNumberFormat="1" applyFont="1" applyFill="1" applyBorder="1" applyAlignment="1" applyProtection="1">
      <alignment horizontal="right" vertical="center"/>
    </xf>
    <xf numFmtId="3" fontId="18" fillId="0" borderId="13" xfId="3" applyNumberFormat="1" applyFont="1" applyFill="1" applyBorder="1" applyAlignment="1" applyProtection="1">
      <alignment horizontal="right" vertical="center"/>
    </xf>
    <xf numFmtId="0" fontId="24" fillId="2" borderId="19" xfId="2" applyFont="1" applyFill="1" applyBorder="1" applyProtection="1"/>
    <xf numFmtId="49" fontId="18" fillId="0" borderId="20" xfId="2" applyNumberFormat="1" applyFont="1" applyFill="1" applyBorder="1" applyAlignment="1" applyProtection="1">
      <alignment horizontal="left" vertical="top"/>
    </xf>
    <xf numFmtId="0" fontId="18" fillId="0" borderId="20" xfId="2" applyFont="1" applyFill="1" applyBorder="1" applyAlignment="1" applyProtection="1">
      <alignment horizontal="left" vertical="center"/>
    </xf>
    <xf numFmtId="3" fontId="18" fillId="0" borderId="20" xfId="2" applyNumberFormat="1" applyFont="1" applyFill="1" applyBorder="1" applyAlignment="1" applyProtection="1">
      <alignment horizontal="right" vertical="center"/>
    </xf>
    <xf numFmtId="3" fontId="18" fillId="0" borderId="20" xfId="3" applyNumberFormat="1" applyFont="1" applyFill="1" applyBorder="1" applyAlignment="1" applyProtection="1">
      <alignment horizontal="right" vertical="center"/>
    </xf>
    <xf numFmtId="0" fontId="18" fillId="2" borderId="20" xfId="2" applyFont="1" applyFill="1" applyBorder="1" applyProtection="1"/>
    <xf numFmtId="3" fontId="18" fillId="2" borderId="0" xfId="2" applyNumberFormat="1" applyFont="1" applyFill="1" applyAlignment="1" applyProtection="1">
      <alignment horizontal="right" vertical="center"/>
    </xf>
    <xf numFmtId="0" fontId="18" fillId="2" borderId="23" xfId="2" applyFont="1" applyFill="1" applyBorder="1" applyProtection="1"/>
    <xf numFmtId="0" fontId="18" fillId="0" borderId="23" xfId="2" applyFont="1" applyBorder="1" applyProtection="1"/>
    <xf numFmtId="0" fontId="18" fillId="0" borderId="4" xfId="2" applyFont="1" applyBorder="1" applyProtection="1"/>
    <xf numFmtId="0" fontId="18" fillId="2" borderId="24" xfId="2" applyFont="1" applyFill="1" applyBorder="1" applyProtection="1"/>
    <xf numFmtId="0" fontId="18" fillId="0" borderId="24" xfId="2" applyFont="1" applyBorder="1" applyProtection="1"/>
    <xf numFmtId="0" fontId="18" fillId="8" borderId="0" xfId="2" applyFont="1" applyFill="1" applyProtection="1"/>
    <xf numFmtId="3" fontId="18" fillId="2" borderId="9" xfId="3" applyNumberFormat="1" applyFont="1" applyFill="1" applyBorder="1" applyAlignment="1" applyProtection="1">
      <alignment horizontal="right" vertical="center" wrapText="1"/>
    </xf>
    <xf numFmtId="3" fontId="18" fillId="0" borderId="6" xfId="3" applyNumberFormat="1" applyFont="1" applyFill="1" applyBorder="1" applyAlignment="1" applyProtection="1">
      <alignment horizontal="right" vertical="center" wrapText="1"/>
    </xf>
    <xf numFmtId="3" fontId="18" fillId="9" borderId="7" xfId="3" applyNumberFormat="1" applyFont="1" applyFill="1" applyBorder="1" applyAlignment="1" applyProtection="1">
      <alignment horizontal="right" vertical="center" wrapText="1"/>
    </xf>
    <xf numFmtId="3" fontId="18" fillId="0" borderId="1" xfId="3" applyNumberFormat="1" applyFont="1" applyFill="1" applyBorder="1" applyAlignment="1" applyProtection="1">
      <alignment horizontal="right" vertical="center" wrapText="1"/>
    </xf>
    <xf numFmtId="3" fontId="18" fillId="9" borderId="11" xfId="3" applyNumberFormat="1" applyFont="1" applyFill="1" applyBorder="1" applyAlignment="1" applyProtection="1">
      <alignment horizontal="right" vertical="center" wrapText="1"/>
    </xf>
    <xf numFmtId="0" fontId="18" fillId="2" borderId="25" xfId="2" applyFont="1" applyFill="1" applyBorder="1" applyProtection="1"/>
    <xf numFmtId="0" fontId="32" fillId="7" borderId="1" xfId="0" applyFont="1" applyFill="1" applyBorder="1" applyProtection="1">
      <protection locked="0"/>
    </xf>
    <xf numFmtId="3" fontId="18" fillId="0" borderId="13" xfId="3" applyNumberFormat="1" applyFont="1" applyFill="1" applyBorder="1" applyAlignment="1" applyProtection="1">
      <alignment horizontal="right" vertical="center" wrapText="1"/>
    </xf>
    <xf numFmtId="0" fontId="32" fillId="8" borderId="0" xfId="0" applyFont="1" applyFill="1" applyProtection="1"/>
    <xf numFmtId="0" fontId="32" fillId="8" borderId="0" xfId="0" applyFont="1" applyFill="1" applyAlignment="1" applyProtection="1">
      <alignment wrapText="1"/>
    </xf>
    <xf numFmtId="3" fontId="18" fillId="0" borderId="7" xfId="3" applyNumberFormat="1" applyFont="1" applyFill="1" applyBorder="1" applyAlignment="1" applyProtection="1">
      <alignment horizontal="right" vertical="center" wrapText="1"/>
    </xf>
    <xf numFmtId="3" fontId="18" fillId="2" borderId="0" xfId="2" applyNumberFormat="1" applyFont="1" applyFill="1" applyAlignment="1" applyProtection="1">
      <alignment horizontal="left" vertical="center"/>
    </xf>
    <xf numFmtId="3" fontId="18" fillId="6" borderId="0" xfId="3" applyNumberFormat="1" applyFont="1" applyFill="1" applyBorder="1" applyAlignment="1" applyProtection="1">
      <alignment horizontal="left" vertical="center"/>
      <protection locked="0"/>
    </xf>
    <xf numFmtId="3" fontId="18" fillId="9" borderId="0" xfId="2" applyNumberFormat="1" applyFont="1" applyFill="1" applyBorder="1" applyAlignment="1" applyProtection="1">
      <alignment horizontal="left" vertical="center"/>
    </xf>
    <xf numFmtId="3" fontId="18" fillId="9" borderId="0" xfId="2" applyNumberFormat="1" applyFont="1" applyFill="1" applyBorder="1" applyAlignment="1" applyProtection="1">
      <alignment horizontal="right" vertical="center"/>
    </xf>
    <xf numFmtId="3" fontId="18" fillId="0" borderId="0" xfId="2" applyNumberFormat="1" applyFont="1" applyFill="1" applyBorder="1" applyAlignment="1" applyProtection="1">
      <alignment horizontal="left" vertical="center"/>
    </xf>
    <xf numFmtId="3" fontId="18" fillId="10" borderId="0" xfId="2" applyNumberFormat="1" applyFont="1" applyFill="1" applyAlignment="1" applyProtection="1">
      <alignment horizontal="left" vertical="center"/>
    </xf>
    <xf numFmtId="3" fontId="18" fillId="10" borderId="0" xfId="2" applyNumberFormat="1" applyFont="1" applyFill="1" applyAlignment="1" applyProtection="1">
      <alignment horizontal="right" vertical="center"/>
    </xf>
    <xf numFmtId="0" fontId="18" fillId="5" borderId="0" xfId="2" applyFont="1" applyFill="1" applyBorder="1" applyAlignment="1" applyProtection="1">
      <alignment horizontal="left" vertical="center"/>
    </xf>
    <xf numFmtId="0" fontId="18" fillId="2" borderId="0" xfId="0" applyFont="1" applyFill="1" applyProtection="1"/>
    <xf numFmtId="0" fontId="18" fillId="0" borderId="6" xfId="2" applyFont="1" applyFill="1" applyBorder="1" applyAlignment="1" applyProtection="1">
      <alignment horizontal="left" vertical="center"/>
    </xf>
    <xf numFmtId="0" fontId="18" fillId="2" borderId="0" xfId="0" applyFont="1" applyFill="1" applyBorder="1" applyAlignment="1" applyProtection="1">
      <alignment horizontal="left" vertical="center"/>
    </xf>
    <xf numFmtId="0" fontId="18" fillId="0" borderId="0" xfId="0" applyFont="1" applyProtection="1"/>
    <xf numFmtId="0" fontId="18" fillId="0" borderId="12" xfId="2" applyFont="1" applyFill="1" applyBorder="1" applyAlignment="1" applyProtection="1">
      <alignment horizontal="left" vertical="center"/>
    </xf>
    <xf numFmtId="0" fontId="18" fillId="0" borderId="13" xfId="2" applyFont="1" applyFill="1" applyBorder="1" applyAlignment="1" applyProtection="1">
      <alignment horizontal="left" vertical="center"/>
    </xf>
    <xf numFmtId="0" fontId="26" fillId="3" borderId="26" xfId="2" applyFont="1" applyFill="1" applyBorder="1" applyAlignment="1" applyProtection="1">
      <alignment horizontal="left" vertical="center" wrapText="1"/>
    </xf>
    <xf numFmtId="0" fontId="26" fillId="3" borderId="26" xfId="2" applyFont="1" applyFill="1" applyBorder="1" applyAlignment="1" applyProtection="1">
      <alignment horizontal="right" vertical="center" wrapText="1"/>
    </xf>
    <xf numFmtId="0" fontId="23" fillId="0" borderId="0" xfId="0" applyFont="1" applyFill="1"/>
    <xf numFmtId="0" fontId="16" fillId="0" borderId="0" xfId="0" applyFont="1"/>
    <xf numFmtId="0" fontId="16" fillId="0" borderId="0" xfId="0" applyFont="1" applyFill="1" applyAlignment="1">
      <alignment vertical="top"/>
    </xf>
    <xf numFmtId="0" fontId="16" fillId="0" borderId="0" xfId="0" applyFont="1" applyAlignment="1">
      <alignment vertical="top"/>
    </xf>
    <xf numFmtId="0" fontId="33" fillId="0" borderId="0" xfId="0" applyFont="1"/>
    <xf numFmtId="0" fontId="36" fillId="0" borderId="0" xfId="0" applyFont="1" applyFill="1" applyAlignment="1">
      <alignment horizontal="left" vertical="top"/>
    </xf>
    <xf numFmtId="0" fontId="34" fillId="0" borderId="0" xfId="0" applyFont="1" applyFill="1" applyAlignment="1">
      <alignment vertical="top"/>
    </xf>
    <xf numFmtId="0" fontId="18" fillId="0" borderId="0" xfId="0" applyFont="1" applyFill="1" applyAlignment="1">
      <alignment vertical="top"/>
    </xf>
    <xf numFmtId="0" fontId="34" fillId="0" borderId="0" xfId="0" applyFont="1" applyFill="1" applyAlignment="1">
      <alignment vertical="top" wrapText="1"/>
    </xf>
    <xf numFmtId="0" fontId="35" fillId="0" borderId="0" xfId="0" applyFont="1" applyAlignment="1">
      <alignment horizontal="left" vertical="top"/>
    </xf>
    <xf numFmtId="0" fontId="23" fillId="0" borderId="0" xfId="0" applyFont="1" applyAlignment="1">
      <alignment vertical="top"/>
    </xf>
    <xf numFmtId="0" fontId="19" fillId="0" borderId="0" xfId="0" applyFont="1" applyAlignment="1">
      <alignment vertical="top"/>
    </xf>
    <xf numFmtId="0" fontId="23" fillId="0" borderId="0" xfId="0" applyFont="1" applyFill="1" applyAlignment="1">
      <alignment vertical="top" wrapText="1"/>
    </xf>
    <xf numFmtId="0" fontId="23" fillId="0" borderId="0" xfId="0" applyFont="1" applyFill="1" applyBorder="1"/>
    <xf numFmtId="0" fontId="23" fillId="0" borderId="0" xfId="0" applyFont="1" applyFill="1" applyAlignment="1">
      <alignment vertical="top"/>
    </xf>
    <xf numFmtId="0" fontId="30" fillId="0" borderId="0" xfId="0" applyFont="1" applyFill="1" applyAlignment="1"/>
    <xf numFmtId="0" fontId="31" fillId="0" borderId="0" xfId="0" applyFont="1" applyFill="1" applyAlignment="1">
      <alignment vertical="top" wrapText="1"/>
    </xf>
    <xf numFmtId="0" fontId="31" fillId="0" borderId="0" xfId="0" applyFont="1" applyFill="1" applyAlignment="1">
      <alignment vertical="top"/>
    </xf>
    <xf numFmtId="0" fontId="23" fillId="0" borderId="0" xfId="0" applyFont="1" applyFill="1" applyAlignment="1">
      <alignment vertical="center"/>
    </xf>
    <xf numFmtId="0" fontId="23" fillId="0" borderId="0" xfId="0" applyFont="1" applyFill="1" applyAlignment="1">
      <alignment horizontal="left" vertical="center"/>
    </xf>
    <xf numFmtId="0" fontId="34" fillId="0" borderId="0" xfId="0" applyFont="1" applyFill="1" applyAlignment="1">
      <alignment wrapText="1"/>
    </xf>
    <xf numFmtId="0" fontId="34" fillId="0" borderId="0" xfId="0" applyFont="1" applyFill="1" applyAlignment="1"/>
    <xf numFmtId="0" fontId="20" fillId="0" borderId="0" xfId="0" applyFont="1" applyBorder="1" applyAlignment="1">
      <alignment vertical="top" wrapText="1"/>
    </xf>
    <xf numFmtId="0" fontId="33" fillId="0" borderId="0" xfId="0" applyFont="1" applyBorder="1"/>
    <xf numFmtId="0" fontId="18" fillId="2" borderId="3" xfId="2" applyFont="1" applyFill="1" applyBorder="1" applyAlignment="1" applyProtection="1">
      <alignment vertical="top"/>
    </xf>
    <xf numFmtId="0" fontId="18" fillId="0" borderId="3" xfId="2" applyFont="1" applyBorder="1" applyAlignment="1" applyProtection="1">
      <alignment vertical="top"/>
    </xf>
    <xf numFmtId="0" fontId="12" fillId="0" borderId="0" xfId="0" applyFont="1" applyAlignment="1">
      <alignment vertical="top"/>
    </xf>
    <xf numFmtId="14" fontId="16" fillId="0" borderId="0" xfId="0" applyNumberFormat="1" applyFont="1" applyAlignment="1">
      <alignment vertical="top"/>
    </xf>
    <xf numFmtId="0" fontId="11" fillId="0" borderId="0" xfId="0" applyFont="1" applyAlignment="1">
      <alignment vertical="top"/>
    </xf>
    <xf numFmtId="0" fontId="14" fillId="0" borderId="0" xfId="0" applyFont="1" applyAlignment="1">
      <alignment vertical="top"/>
    </xf>
    <xf numFmtId="14" fontId="15" fillId="0" borderId="0" xfId="0" applyNumberFormat="1" applyFont="1" applyAlignment="1">
      <alignment vertical="top"/>
    </xf>
    <xf numFmtId="0" fontId="14" fillId="0" borderId="28" xfId="0" applyFont="1" applyBorder="1" applyAlignment="1">
      <alignment vertical="top"/>
    </xf>
    <xf numFmtId="0" fontId="11" fillId="0" borderId="28" xfId="0" applyFont="1" applyBorder="1" applyAlignment="1">
      <alignment vertical="top"/>
    </xf>
    <xf numFmtId="14" fontId="15" fillId="0" borderId="28" xfId="0" applyNumberFormat="1" applyFont="1" applyBorder="1" applyAlignment="1">
      <alignment vertical="top"/>
    </xf>
    <xf numFmtId="0" fontId="14" fillId="0" borderId="0" xfId="0" applyFont="1" applyBorder="1" applyAlignment="1">
      <alignment vertical="top"/>
    </xf>
    <xf numFmtId="0" fontId="11" fillId="0" borderId="0" xfId="0" applyFont="1" applyBorder="1" applyAlignment="1">
      <alignment vertical="top"/>
    </xf>
    <xf numFmtId="14" fontId="16" fillId="0" borderId="0" xfId="0" applyNumberFormat="1" applyFont="1" applyBorder="1" applyAlignment="1">
      <alignment vertical="top"/>
    </xf>
    <xf numFmtId="0" fontId="13" fillId="0" borderId="0" xfId="0" applyFont="1" applyAlignment="1">
      <alignment vertical="top"/>
    </xf>
    <xf numFmtId="0" fontId="12" fillId="0" borderId="0" xfId="0" applyFont="1" applyFill="1" applyAlignment="1">
      <alignment vertical="top"/>
    </xf>
    <xf numFmtId="0" fontId="11" fillId="0" borderId="0" xfId="0" applyFont="1" applyFill="1" applyAlignment="1">
      <alignment vertical="top"/>
    </xf>
    <xf numFmtId="14" fontId="16" fillId="0" borderId="0" xfId="0" applyNumberFormat="1" applyFont="1" applyFill="1" applyAlignment="1">
      <alignment vertical="top"/>
    </xf>
    <xf numFmtId="0" fontId="19" fillId="0" borderId="0" xfId="0" quotePrefix="1" applyFont="1" applyFill="1" applyAlignment="1">
      <alignment vertical="top" wrapText="1"/>
    </xf>
    <xf numFmtId="0" fontId="15" fillId="0" borderId="0" xfId="0" applyFont="1" applyFill="1" applyAlignment="1">
      <alignment horizontal="center" vertical="top"/>
    </xf>
    <xf numFmtId="0" fontId="19" fillId="0" borderId="0" xfId="0" applyFont="1" applyBorder="1" applyAlignment="1">
      <alignment vertical="top" wrapText="1"/>
    </xf>
    <xf numFmtId="0" fontId="38" fillId="11" borderId="0" xfId="0" applyFont="1" applyFill="1" applyAlignment="1">
      <alignment vertical="top"/>
    </xf>
    <xf numFmtId="0" fontId="10" fillId="0" borderId="0" xfId="0" applyFont="1" applyAlignment="1">
      <alignment vertical="top"/>
    </xf>
    <xf numFmtId="0" fontId="9" fillId="0" borderId="0" xfId="0" applyFont="1"/>
    <xf numFmtId="0" fontId="9" fillId="0" borderId="0" xfId="0" applyFont="1" applyAlignment="1">
      <alignment vertical="top"/>
    </xf>
    <xf numFmtId="0" fontId="20" fillId="0" borderId="0" xfId="0" applyFont="1" applyAlignment="1">
      <alignment vertical="top"/>
    </xf>
    <xf numFmtId="0" fontId="33" fillId="0" borderId="0" xfId="0" applyFont="1" applyAlignment="1">
      <alignment vertical="top"/>
    </xf>
    <xf numFmtId="0" fontId="19" fillId="0" borderId="0" xfId="0" applyFont="1" applyFill="1" applyAlignment="1">
      <alignment vertical="top" wrapText="1"/>
    </xf>
    <xf numFmtId="0" fontId="8" fillId="12" borderId="0" xfId="0" applyFont="1" applyFill="1" applyAlignment="1">
      <alignment vertical="top"/>
    </xf>
    <xf numFmtId="0" fontId="8" fillId="12" borderId="0" xfId="0" applyFont="1" applyFill="1" applyAlignment="1">
      <alignment vertical="top" wrapText="1"/>
    </xf>
    <xf numFmtId="0" fontId="8" fillId="0" borderId="0" xfId="0" applyFont="1" applyAlignment="1">
      <alignment vertical="top"/>
    </xf>
    <xf numFmtId="0" fontId="8" fillId="0" borderId="0" xfId="0" applyFont="1" applyAlignment="1">
      <alignment vertical="top" wrapText="1"/>
    </xf>
    <xf numFmtId="0" fontId="8" fillId="0" borderId="29" xfId="0" applyFont="1" applyBorder="1" applyAlignment="1">
      <alignment vertical="top"/>
    </xf>
    <xf numFmtId="0" fontId="8" fillId="0" borderId="28" xfId="0" applyFont="1" applyBorder="1" applyAlignment="1">
      <alignment vertical="top" wrapText="1"/>
    </xf>
    <xf numFmtId="0" fontId="7" fillId="0" borderId="28" xfId="0" applyFont="1" applyBorder="1" applyAlignment="1">
      <alignment vertical="top" wrapText="1"/>
    </xf>
    <xf numFmtId="0" fontId="7" fillId="0" borderId="0" xfId="0" applyFont="1" applyAlignment="1">
      <alignment vertical="top" wrapText="1"/>
    </xf>
    <xf numFmtId="0" fontId="7" fillId="0" borderId="0" xfId="0" applyFont="1" applyFill="1" applyAlignment="1">
      <alignment vertical="top" wrapText="1"/>
    </xf>
    <xf numFmtId="0" fontId="6" fillId="0" borderId="0" xfId="0" applyFont="1" applyFill="1" applyAlignment="1">
      <alignment vertical="top" wrapText="1"/>
    </xf>
    <xf numFmtId="0" fontId="6" fillId="0" borderId="0" xfId="0" applyFont="1" applyAlignment="1">
      <alignment vertical="top" wrapText="1"/>
    </xf>
    <xf numFmtId="0" fontId="5" fillId="0" borderId="0" xfId="0" applyFont="1" applyAlignment="1">
      <alignment vertical="top"/>
    </xf>
    <xf numFmtId="0" fontId="5" fillId="0" borderId="29" xfId="0" applyFont="1" applyBorder="1" applyAlignment="1">
      <alignment vertical="top"/>
    </xf>
    <xf numFmtId="0" fontId="17" fillId="8" borderId="0" xfId="1" applyFill="1" applyAlignment="1">
      <alignment vertical="top"/>
    </xf>
    <xf numFmtId="0" fontId="19" fillId="8" borderId="0" xfId="0" applyFont="1" applyFill="1" applyAlignment="1">
      <alignment vertical="top"/>
    </xf>
    <xf numFmtId="0" fontId="19" fillId="8" borderId="0" xfId="0" applyFont="1" applyFill="1" applyAlignment="1">
      <alignment vertical="top" wrapText="1"/>
    </xf>
    <xf numFmtId="0" fontId="5" fillId="8" borderId="0" xfId="0" applyFont="1" applyFill="1" applyAlignment="1">
      <alignment vertical="top"/>
    </xf>
    <xf numFmtId="0" fontId="23" fillId="0" borderId="0" xfId="0" applyFont="1" applyFill="1" applyBorder="1" applyAlignment="1">
      <alignment wrapText="1"/>
    </xf>
    <xf numFmtId="14" fontId="38" fillId="11" borderId="0" xfId="0" applyNumberFormat="1" applyFont="1" applyFill="1" applyAlignment="1">
      <alignment vertical="top"/>
    </xf>
    <xf numFmtId="14" fontId="34" fillId="0" borderId="0" xfId="0" applyNumberFormat="1" applyFont="1" applyFill="1" applyAlignment="1">
      <alignment vertical="top"/>
    </xf>
    <xf numFmtId="0" fontId="34" fillId="0" borderId="0" xfId="0" applyFont="1" applyAlignment="1">
      <alignment vertical="top" wrapText="1"/>
    </xf>
    <xf numFmtId="0" fontId="34" fillId="0" borderId="0" xfId="0" applyFont="1" applyFill="1" applyBorder="1" applyAlignment="1">
      <alignment vertical="top"/>
    </xf>
    <xf numFmtId="14" fontId="34" fillId="0" borderId="0" xfId="0" applyNumberFormat="1" applyFont="1" applyFill="1" applyBorder="1" applyAlignment="1">
      <alignment vertical="top"/>
    </xf>
    <xf numFmtId="0" fontId="34" fillId="0" borderId="0" xfId="0" applyFont="1" applyFill="1" applyBorder="1" applyAlignment="1">
      <alignment vertical="top" wrapText="1"/>
    </xf>
    <xf numFmtId="0" fontId="34" fillId="0" borderId="0" xfId="0" applyFont="1" applyBorder="1" applyAlignment="1">
      <alignment vertical="top" wrapText="1"/>
    </xf>
    <xf numFmtId="0" fontId="34" fillId="0" borderId="29" xfId="0" applyFont="1" applyBorder="1" applyAlignment="1">
      <alignment vertical="top"/>
    </xf>
    <xf numFmtId="14" fontId="34" fillId="0" borderId="29" xfId="0" applyNumberFormat="1" applyFont="1" applyBorder="1" applyAlignment="1">
      <alignment vertical="top"/>
    </xf>
    <xf numFmtId="0" fontId="34" fillId="0" borderId="29" xfId="0" applyFont="1" applyBorder="1" applyAlignment="1">
      <alignment vertical="top" wrapText="1"/>
    </xf>
    <xf numFmtId="0" fontId="34" fillId="0" borderId="0" xfId="0" applyFont="1" applyFill="1"/>
    <xf numFmtId="0" fontId="42" fillId="0" borderId="0" xfId="0" applyFont="1" applyFill="1" applyAlignment="1">
      <alignment vertical="top" wrapText="1"/>
    </xf>
    <xf numFmtId="0" fontId="23" fillId="0" borderId="0" xfId="0" applyFont="1" applyFill="1" applyBorder="1" applyAlignment="1">
      <alignment vertical="top" wrapText="1"/>
    </xf>
    <xf numFmtId="0" fontId="44" fillId="0" borderId="0" xfId="1" applyFont="1" applyFill="1" applyBorder="1" applyAlignment="1">
      <alignment vertical="top" wrapText="1"/>
    </xf>
    <xf numFmtId="0" fontId="23" fillId="0" borderId="0" xfId="0" applyFont="1" applyFill="1" applyBorder="1" applyAlignment="1">
      <alignment vertical="top"/>
    </xf>
    <xf numFmtId="0" fontId="45" fillId="0" borderId="0" xfId="0" applyFont="1" applyFill="1" applyAlignment="1">
      <alignment horizontal="left" vertical="top"/>
    </xf>
    <xf numFmtId="0" fontId="31" fillId="0" borderId="0" xfId="0" applyFont="1" applyFill="1" applyBorder="1" applyAlignment="1">
      <alignment wrapText="1"/>
    </xf>
    <xf numFmtId="1" fontId="23" fillId="0" borderId="0" xfId="0" applyNumberFormat="1" applyFont="1" applyFill="1" applyBorder="1" applyAlignment="1">
      <alignment horizontal="left"/>
    </xf>
    <xf numFmtId="0" fontId="23" fillId="0" borderId="0" xfId="0" applyFont="1" applyFill="1" applyAlignment="1">
      <alignment horizontal="center"/>
    </xf>
    <xf numFmtId="0" fontId="46" fillId="0" borderId="0" xfId="0" applyFont="1" applyFill="1"/>
    <xf numFmtId="0" fontId="31" fillId="0" borderId="0" xfId="0" applyFont="1" applyFill="1" applyAlignment="1">
      <alignment wrapText="1"/>
    </xf>
    <xf numFmtId="0" fontId="31" fillId="0" borderId="0" xfId="0" applyFont="1" applyFill="1"/>
    <xf numFmtId="1" fontId="23" fillId="0" borderId="0" xfId="0" quotePrefix="1" applyNumberFormat="1" applyFont="1" applyFill="1" applyBorder="1" applyAlignment="1">
      <alignment horizontal="left"/>
    </xf>
    <xf numFmtId="49" fontId="23" fillId="0" borderId="0" xfId="0" applyNumberFormat="1" applyFont="1" applyFill="1" applyBorder="1" applyAlignment="1">
      <alignment horizontal="left"/>
    </xf>
    <xf numFmtId="49" fontId="23" fillId="0" borderId="0" xfId="0" quotePrefix="1" applyNumberFormat="1" applyFont="1" applyFill="1" applyBorder="1" applyAlignment="1">
      <alignment horizontal="left"/>
    </xf>
    <xf numFmtId="0" fontId="23" fillId="0" borderId="0" xfId="0" applyNumberFormat="1" applyFont="1" applyFill="1" applyBorder="1" applyAlignment="1">
      <alignment horizontal="left"/>
    </xf>
    <xf numFmtId="1" fontId="23" fillId="0" borderId="0" xfId="0" applyNumberFormat="1" applyFont="1" applyFill="1" applyAlignment="1">
      <alignment horizontal="left"/>
    </xf>
    <xf numFmtId="1" fontId="23" fillId="0" borderId="0" xfId="0" applyNumberFormat="1" applyFont="1" applyFill="1" applyAlignment="1">
      <alignment horizontal="left" vertical="center"/>
    </xf>
    <xf numFmtId="0" fontId="23" fillId="0" borderId="0" xfId="0" applyFont="1" applyFill="1" applyAlignment="1">
      <alignment horizontal="center" vertical="center"/>
    </xf>
    <xf numFmtId="0" fontId="23" fillId="0" borderId="0" xfId="0" applyFont="1" applyFill="1" applyAlignment="1">
      <alignment vertical="top" wrapText="1"/>
    </xf>
    <xf numFmtId="0" fontId="34" fillId="0" borderId="28" xfId="0" applyFont="1" applyFill="1" applyBorder="1" applyAlignment="1">
      <alignment vertical="top"/>
    </xf>
    <xf numFmtId="14" fontId="34" fillId="0" borderId="28" xfId="0" applyNumberFormat="1" applyFont="1" applyFill="1" applyBorder="1" applyAlignment="1">
      <alignment vertical="top"/>
    </xf>
    <xf numFmtId="0" fontId="34" fillId="0" borderId="28" xfId="0" applyFont="1" applyFill="1" applyBorder="1" applyAlignment="1">
      <alignment vertical="top" wrapText="1"/>
    </xf>
    <xf numFmtId="0" fontId="16" fillId="0" borderId="28" xfId="0" applyFont="1" applyBorder="1" applyAlignment="1">
      <alignment vertical="top"/>
    </xf>
    <xf numFmtId="0" fontId="16" fillId="0" borderId="0" xfId="0" applyFont="1" applyBorder="1" applyAlignment="1">
      <alignment vertical="top"/>
    </xf>
    <xf numFmtId="0" fontId="34" fillId="0" borderId="29" xfId="0" applyFont="1" applyFill="1" applyBorder="1" applyAlignment="1">
      <alignment vertical="top"/>
    </xf>
    <xf numFmtId="14" fontId="34" fillId="0" borderId="29" xfId="0" applyNumberFormat="1" applyFont="1" applyFill="1" applyBorder="1" applyAlignment="1">
      <alignment vertical="top"/>
    </xf>
    <xf numFmtId="0" fontId="34" fillId="0" borderId="29" xfId="0" applyFont="1" applyFill="1" applyBorder="1" applyAlignment="1">
      <alignment vertical="top" wrapText="1"/>
    </xf>
    <xf numFmtId="0" fontId="4" fillId="0" borderId="29" xfId="0" applyFont="1" applyBorder="1" applyAlignment="1">
      <alignment vertical="top"/>
    </xf>
    <xf numFmtId="0" fontId="23" fillId="0" borderId="0" xfId="0" applyFont="1" applyFill="1" applyAlignment="1"/>
    <xf numFmtId="0" fontId="31" fillId="0" borderId="0" xfId="0" applyFont="1" applyFill="1" applyAlignment="1">
      <alignment horizontal="right"/>
    </xf>
    <xf numFmtId="0" fontId="18" fillId="2" borderId="15" xfId="2" applyFont="1" applyFill="1" applyBorder="1" applyAlignment="1" applyProtection="1">
      <alignment vertical="center" wrapText="1"/>
    </xf>
    <xf numFmtId="0" fontId="18" fillId="2" borderId="16" xfId="2" applyFont="1" applyFill="1" applyBorder="1" applyAlignment="1" applyProtection="1">
      <alignment vertical="center" wrapText="1"/>
    </xf>
    <xf numFmtId="0" fontId="18" fillId="2" borderId="17" xfId="2" applyFont="1" applyFill="1" applyBorder="1" applyAlignment="1" applyProtection="1">
      <alignment vertical="center"/>
    </xf>
    <xf numFmtId="0" fontId="18" fillId="2" borderId="18" xfId="2" applyFont="1" applyFill="1" applyBorder="1" applyAlignment="1" applyProtection="1">
      <alignment vertical="center"/>
    </xf>
    <xf numFmtId="0" fontId="27" fillId="2" borderId="20" xfId="2" applyFont="1" applyFill="1" applyBorder="1" applyAlignment="1" applyProtection="1">
      <alignment textRotation="90" wrapText="1"/>
    </xf>
    <xf numFmtId="0" fontId="27" fillId="2" borderId="4" xfId="2" applyFont="1" applyFill="1" applyBorder="1" applyAlignment="1" applyProtection="1">
      <alignment textRotation="90" wrapText="1"/>
    </xf>
    <xf numFmtId="3" fontId="18" fillId="9" borderId="0" xfId="2" applyNumberFormat="1" applyFont="1" applyFill="1" applyBorder="1" applyAlignment="1" applyProtection="1">
      <alignment horizontal="left" vertical="center"/>
      <protection locked="0"/>
    </xf>
    <xf numFmtId="0" fontId="18" fillId="13" borderId="3" xfId="2" applyFont="1" applyFill="1" applyBorder="1" applyAlignment="1" applyProtection="1">
      <alignment horizontal="right"/>
    </xf>
    <xf numFmtId="0" fontId="27" fillId="2" borderId="0" xfId="2" applyFont="1" applyFill="1" applyBorder="1" applyAlignment="1" applyProtection="1">
      <alignment textRotation="90" wrapText="1"/>
    </xf>
    <xf numFmtId="0" fontId="0" fillId="11" borderId="0" xfId="0" applyFill="1" applyAlignment="1" applyProtection="1">
      <alignment horizontal="right"/>
    </xf>
    <xf numFmtId="0" fontId="3" fillId="8" borderId="0" xfId="0" applyFont="1" applyFill="1" applyProtection="1"/>
    <xf numFmtId="0" fontId="18" fillId="0" borderId="25" xfId="2" applyFont="1" applyBorder="1" applyProtection="1"/>
    <xf numFmtId="0" fontId="18" fillId="13" borderId="3" xfId="2" applyFont="1" applyFill="1" applyBorder="1" applyProtection="1"/>
    <xf numFmtId="0" fontId="18" fillId="11" borderId="3" xfId="2" applyFont="1" applyFill="1" applyBorder="1" applyAlignment="1" applyProtection="1">
      <alignment horizontal="right"/>
    </xf>
    <xf numFmtId="0" fontId="18" fillId="2" borderId="31" xfId="2" applyFont="1" applyFill="1" applyBorder="1" applyProtection="1"/>
    <xf numFmtId="0" fontId="48" fillId="14" borderId="0" xfId="2" applyFont="1" applyFill="1" applyAlignment="1" applyProtection="1">
      <alignment horizontal="left" vertical="top"/>
    </xf>
    <xf numFmtId="0" fontId="25" fillId="14" borderId="0" xfId="2" applyFont="1" applyFill="1" applyAlignment="1" applyProtection="1">
      <alignment horizontal="center" vertical="center"/>
    </xf>
    <xf numFmtId="0" fontId="49" fillId="14" borderId="0" xfId="2" applyFont="1" applyFill="1" applyAlignment="1" applyProtection="1">
      <alignment horizontal="center" vertical="center"/>
    </xf>
    <xf numFmtId="0" fontId="25" fillId="13" borderId="0" xfId="2" applyFont="1" applyFill="1" applyAlignment="1" applyProtection="1">
      <alignment horizontal="center" vertical="center"/>
    </xf>
    <xf numFmtId="0" fontId="18" fillId="11" borderId="4" xfId="2" applyFont="1" applyFill="1" applyBorder="1" applyAlignment="1" applyProtection="1">
      <alignment horizontal="right"/>
    </xf>
    <xf numFmtId="0" fontId="18" fillId="13" borderId="4" xfId="2" applyFont="1" applyFill="1" applyBorder="1" applyProtection="1"/>
    <xf numFmtId="0" fontId="18" fillId="13" borderId="32" xfId="2" applyFont="1" applyFill="1" applyBorder="1" applyProtection="1"/>
    <xf numFmtId="0" fontId="18" fillId="13" borderId="33" xfId="2" applyFont="1" applyFill="1" applyBorder="1" applyProtection="1"/>
    <xf numFmtId="0" fontId="18" fillId="2" borderId="32" xfId="2" applyFont="1" applyFill="1" applyBorder="1" applyProtection="1"/>
    <xf numFmtId="0" fontId="25" fillId="14" borderId="0" xfId="2" applyFont="1" applyFill="1" applyAlignment="1" applyProtection="1">
      <alignment horizontal="center" vertical="center" wrapText="1"/>
    </xf>
    <xf numFmtId="0" fontId="26" fillId="15" borderId="0" xfId="2" applyFont="1" applyFill="1" applyBorder="1" applyAlignment="1" applyProtection="1">
      <alignment horizontal="center" vertical="center" wrapText="1"/>
    </xf>
    <xf numFmtId="0" fontId="27" fillId="11" borderId="24" xfId="2" applyFont="1" applyFill="1" applyBorder="1" applyAlignment="1" applyProtection="1">
      <alignment horizontal="right"/>
    </xf>
    <xf numFmtId="0" fontId="50" fillId="14" borderId="0" xfId="5" applyFont="1" applyFill="1" applyBorder="1" applyAlignment="1" applyProtection="1">
      <alignment vertical="center" wrapText="1"/>
    </xf>
    <xf numFmtId="0" fontId="27" fillId="13" borderId="25" xfId="2" applyFont="1" applyFill="1" applyBorder="1" applyProtection="1"/>
    <xf numFmtId="0" fontId="50" fillId="14" borderId="0" xfId="5" applyFont="1" applyFill="1" applyBorder="1" applyAlignment="1" applyProtection="1">
      <alignment horizontal="left" vertical="center" wrapText="1"/>
    </xf>
    <xf numFmtId="0" fontId="27" fillId="13" borderId="3" xfId="2" applyFont="1" applyFill="1" applyBorder="1" applyProtection="1"/>
    <xf numFmtId="0" fontId="50" fillId="13" borderId="0" xfId="5" applyFont="1" applyFill="1" applyBorder="1" applyAlignment="1" applyProtection="1">
      <alignment vertical="center" wrapText="1"/>
    </xf>
    <xf numFmtId="0" fontId="50" fillId="8" borderId="0" xfId="5" applyFont="1" applyFill="1" applyBorder="1" applyAlignment="1" applyProtection="1">
      <alignment vertical="center" wrapText="1"/>
    </xf>
    <xf numFmtId="0" fontId="0" fillId="0" borderId="0" xfId="0" applyFill="1" applyProtection="1"/>
    <xf numFmtId="0" fontId="0" fillId="0" borderId="0" xfId="0" applyFill="1" applyAlignment="1" applyProtection="1">
      <alignment wrapText="1"/>
    </xf>
    <xf numFmtId="3" fontId="18" fillId="0" borderId="5" xfId="3" applyNumberFormat="1" applyFont="1" applyFill="1" applyBorder="1" applyAlignment="1" applyProtection="1">
      <alignment horizontal="right" vertical="center" wrapText="1"/>
    </xf>
    <xf numFmtId="3" fontId="18" fillId="9" borderId="16" xfId="3" applyNumberFormat="1" applyFont="1" applyFill="1" applyBorder="1" applyAlignment="1" applyProtection="1">
      <alignment horizontal="right" vertical="center" wrapText="1"/>
    </xf>
    <xf numFmtId="0" fontId="18" fillId="11" borderId="24" xfId="2" applyFont="1" applyFill="1" applyBorder="1" applyAlignment="1" applyProtection="1">
      <alignment horizontal="right"/>
    </xf>
    <xf numFmtId="3" fontId="18" fillId="13" borderId="0" xfId="0" applyNumberFormat="1" applyFont="1" applyFill="1" applyBorder="1" applyProtection="1"/>
    <xf numFmtId="0" fontId="18" fillId="0" borderId="5" xfId="3" applyNumberFormat="1" applyFont="1" applyFill="1" applyBorder="1" applyProtection="1"/>
    <xf numFmtId="3" fontId="18" fillId="0" borderId="6" xfId="3" applyNumberFormat="1" applyFont="1" applyFill="1" applyBorder="1" applyProtection="1"/>
    <xf numFmtId="3" fontId="18" fillId="0" borderId="10" xfId="3" applyNumberFormat="1" applyFont="1" applyFill="1" applyBorder="1" applyAlignment="1" applyProtection="1">
      <alignment horizontal="right" vertical="center" wrapText="1"/>
    </xf>
    <xf numFmtId="3" fontId="18" fillId="0" borderId="22" xfId="3" applyNumberFormat="1" applyFont="1" applyFill="1" applyBorder="1" applyAlignment="1" applyProtection="1">
      <alignment horizontal="right" vertical="center" wrapText="1"/>
    </xf>
    <xf numFmtId="3" fontId="18" fillId="0" borderId="11" xfId="3" applyNumberFormat="1" applyFont="1" applyFill="1" applyBorder="1" applyAlignment="1" applyProtection="1">
      <alignment horizontal="right" vertical="center" wrapText="1"/>
    </xf>
    <xf numFmtId="0" fontId="18" fillId="0" borderId="5" xfId="0" applyFont="1" applyFill="1" applyBorder="1" applyProtection="1"/>
    <xf numFmtId="3" fontId="18" fillId="13" borderId="7" xfId="0" applyNumberFormat="1" applyFont="1" applyFill="1" applyBorder="1" applyProtection="1"/>
    <xf numFmtId="0" fontId="18" fillId="13" borderId="0" xfId="0" applyFont="1" applyFill="1" applyBorder="1" applyProtection="1"/>
    <xf numFmtId="0" fontId="18" fillId="0" borderId="10" xfId="3" applyNumberFormat="1" applyFont="1" applyFill="1" applyBorder="1" applyProtection="1"/>
    <xf numFmtId="3" fontId="18" fillId="0" borderId="1" xfId="3" applyNumberFormat="1" applyFont="1" applyFill="1" applyBorder="1" applyProtection="1"/>
    <xf numFmtId="3" fontId="18" fillId="0" borderId="11" xfId="3" applyNumberFormat="1" applyFont="1" applyFill="1" applyBorder="1" applyProtection="1"/>
    <xf numFmtId="3" fontId="18" fillId="7" borderId="9" xfId="3" applyNumberFormat="1" applyFont="1" applyFill="1" applyBorder="1" applyAlignment="1" applyProtection="1">
      <alignment horizontal="right" vertical="center" wrapText="1"/>
      <protection locked="0"/>
    </xf>
    <xf numFmtId="3" fontId="18" fillId="9" borderId="22" xfId="3" applyNumberFormat="1" applyFont="1" applyFill="1" applyBorder="1" applyAlignment="1" applyProtection="1">
      <alignment horizontal="right" vertical="center" wrapText="1"/>
    </xf>
    <xf numFmtId="0" fontId="18" fillId="0" borderId="10" xfId="0" quotePrefix="1" applyFont="1" applyFill="1" applyBorder="1" applyProtection="1"/>
    <xf numFmtId="3" fontId="18" fillId="13" borderId="0" xfId="0" applyNumberFormat="1" applyFont="1" applyFill="1" applyBorder="1" applyAlignment="1" applyProtection="1"/>
    <xf numFmtId="3" fontId="18" fillId="7" borderId="10" xfId="3" applyNumberFormat="1" applyFont="1" applyFill="1" applyBorder="1" applyAlignment="1" applyProtection="1">
      <alignment horizontal="right" vertical="center" wrapText="1"/>
      <protection locked="0"/>
    </xf>
    <xf numFmtId="0" fontId="18" fillId="0" borderId="12" xfId="0" quotePrefix="1" applyFont="1" applyFill="1" applyBorder="1" applyProtection="1"/>
    <xf numFmtId="0" fontId="18" fillId="0" borderId="8" xfId="0" quotePrefix="1" applyFont="1" applyFill="1" applyBorder="1" applyProtection="1"/>
    <xf numFmtId="3" fontId="18" fillId="13" borderId="9" xfId="0" applyNumberFormat="1" applyFont="1" applyFill="1" applyBorder="1" applyProtection="1"/>
    <xf numFmtId="0" fontId="18" fillId="0" borderId="10" xfId="0" applyFont="1" applyFill="1" applyBorder="1" applyProtection="1"/>
    <xf numFmtId="0" fontId="18" fillId="0" borderId="21" xfId="2" applyFont="1" applyFill="1" applyBorder="1" applyProtection="1"/>
    <xf numFmtId="0" fontId="18" fillId="0" borderId="34" xfId="2" applyFont="1" applyFill="1" applyBorder="1" applyProtection="1"/>
    <xf numFmtId="3" fontId="18" fillId="0" borderId="35" xfId="3" applyNumberFormat="1" applyFont="1" applyFill="1" applyBorder="1" applyProtection="1"/>
    <xf numFmtId="0" fontId="18" fillId="0" borderId="12" xfId="0" applyFont="1" applyFill="1" applyBorder="1" applyProtection="1"/>
    <xf numFmtId="3" fontId="18" fillId="13" borderId="14" xfId="0" applyNumberFormat="1" applyFont="1" applyFill="1" applyBorder="1" applyProtection="1"/>
    <xf numFmtId="0" fontId="18" fillId="0" borderId="8" xfId="3" applyNumberFormat="1" applyFont="1" applyFill="1" applyBorder="1" applyProtection="1"/>
    <xf numFmtId="3" fontId="18" fillId="0" borderId="2" xfId="3" applyNumberFormat="1" applyFont="1" applyFill="1" applyBorder="1" applyProtection="1"/>
    <xf numFmtId="3" fontId="18" fillId="0" borderId="9" xfId="3" applyNumberFormat="1" applyFont="1" applyFill="1" applyBorder="1" applyProtection="1"/>
    <xf numFmtId="0" fontId="18" fillId="0" borderId="10" xfId="2" applyFont="1" applyFill="1" applyBorder="1" applyProtection="1"/>
    <xf numFmtId="3" fontId="32" fillId="8" borderId="7" xfId="0" applyNumberFormat="1" applyFont="1" applyFill="1" applyBorder="1" applyProtection="1"/>
    <xf numFmtId="3" fontId="18" fillId="8" borderId="11" xfId="3" applyNumberFormat="1" applyFont="1" applyFill="1" applyBorder="1" applyAlignment="1" applyProtection="1">
      <alignment horizontal="right" vertical="center" wrapText="1"/>
    </xf>
    <xf numFmtId="3" fontId="18" fillId="8" borderId="14" xfId="3" applyNumberFormat="1" applyFont="1" applyFill="1" applyBorder="1" applyAlignment="1" applyProtection="1">
      <alignment horizontal="right" vertical="center" wrapText="1"/>
    </xf>
    <xf numFmtId="3" fontId="18" fillId="0" borderId="12" xfId="3" applyNumberFormat="1" applyFont="1" applyFill="1" applyBorder="1" applyAlignment="1" applyProtection="1">
      <alignment horizontal="right" vertical="center" wrapText="1"/>
    </xf>
    <xf numFmtId="3" fontId="18" fillId="0" borderId="18" xfId="3" applyNumberFormat="1" applyFont="1" applyFill="1" applyBorder="1" applyAlignment="1" applyProtection="1">
      <alignment horizontal="right" vertical="center" wrapText="1"/>
    </xf>
    <xf numFmtId="3" fontId="18" fillId="0" borderId="14" xfId="3" applyNumberFormat="1" applyFont="1" applyFill="1" applyBorder="1" applyAlignment="1" applyProtection="1">
      <alignment horizontal="right" vertical="center" wrapText="1"/>
    </xf>
    <xf numFmtId="0" fontId="26" fillId="14" borderId="0" xfId="2" applyFont="1" applyFill="1" applyBorder="1" applyAlignment="1" applyProtection="1">
      <alignment horizontal="left" vertical="center"/>
    </xf>
    <xf numFmtId="3" fontId="26" fillId="14" borderId="0" xfId="3" applyNumberFormat="1" applyFont="1" applyFill="1" applyBorder="1" applyAlignment="1" applyProtection="1">
      <alignment horizontal="right" vertical="center"/>
    </xf>
    <xf numFmtId="3" fontId="26" fillId="8" borderId="0" xfId="3" applyNumberFormat="1" applyFont="1" applyFill="1" applyBorder="1" applyAlignment="1" applyProtection="1">
      <alignment horizontal="right" vertical="center"/>
    </xf>
    <xf numFmtId="3" fontId="18" fillId="8" borderId="0" xfId="2" applyNumberFormat="1" applyFont="1" applyFill="1" applyBorder="1" applyAlignment="1" applyProtection="1">
      <alignment horizontal="right" vertical="center"/>
    </xf>
    <xf numFmtId="3" fontId="32" fillId="8" borderId="9" xfId="0" applyNumberFormat="1" applyFont="1" applyFill="1" applyBorder="1" applyProtection="1"/>
    <xf numFmtId="3" fontId="18" fillId="0" borderId="16" xfId="3" applyNumberFormat="1" applyFont="1" applyFill="1" applyBorder="1" applyAlignment="1" applyProtection="1">
      <alignment horizontal="right" vertical="center" wrapText="1"/>
    </xf>
    <xf numFmtId="3" fontId="18" fillId="0" borderId="36" xfId="3" applyNumberFormat="1" applyFont="1" applyFill="1" applyBorder="1" applyAlignment="1" applyProtection="1">
      <alignment horizontal="right" vertical="center" wrapText="1"/>
    </xf>
    <xf numFmtId="0" fontId="28" fillId="0" borderId="10" xfId="2" applyFont="1" applyFill="1" applyBorder="1" applyAlignment="1" applyProtection="1">
      <alignment horizontal="left" vertical="center"/>
    </xf>
    <xf numFmtId="3" fontId="18" fillId="0" borderId="29" xfId="3" applyNumberFormat="1" applyFont="1" applyFill="1" applyBorder="1" applyAlignment="1" applyProtection="1">
      <alignment horizontal="right" vertical="center" wrapText="1"/>
    </xf>
    <xf numFmtId="3" fontId="18" fillId="0" borderId="9" xfId="3" applyNumberFormat="1" applyFont="1" applyFill="1" applyBorder="1" applyAlignment="1" applyProtection="1">
      <alignment horizontal="right" vertical="center" wrapText="1"/>
    </xf>
    <xf numFmtId="0" fontId="18" fillId="0" borderId="12" xfId="2" applyFont="1" applyFill="1" applyBorder="1" applyProtection="1"/>
    <xf numFmtId="3" fontId="18" fillId="0" borderId="13" xfId="3" applyNumberFormat="1" applyFont="1" applyFill="1" applyBorder="1" applyProtection="1"/>
    <xf numFmtId="3" fontId="18" fillId="0" borderId="14" xfId="3" applyNumberFormat="1" applyFont="1" applyFill="1" applyBorder="1" applyProtection="1"/>
    <xf numFmtId="0" fontId="18" fillId="2" borderId="5" xfId="2" applyFont="1" applyFill="1" applyBorder="1" applyProtection="1"/>
    <xf numFmtId="0" fontId="18" fillId="13" borderId="25" xfId="2" applyFont="1" applyFill="1" applyBorder="1" applyProtection="1"/>
    <xf numFmtId="0" fontId="18" fillId="2" borderId="10" xfId="2" applyFont="1" applyFill="1" applyBorder="1" applyProtection="1"/>
    <xf numFmtId="0" fontId="32" fillId="0" borderId="1" xfId="0" applyFont="1" applyFill="1" applyBorder="1" applyProtection="1">
      <protection locked="0"/>
    </xf>
    <xf numFmtId="3" fontId="18" fillId="0" borderId="34" xfId="3" applyNumberFormat="1" applyFont="1" applyFill="1" applyBorder="1" applyAlignment="1" applyProtection="1">
      <alignment horizontal="right" vertical="center" wrapText="1"/>
    </xf>
    <xf numFmtId="0" fontId="18" fillId="7" borderId="10" xfId="2" applyFont="1" applyFill="1" applyBorder="1" applyProtection="1">
      <protection locked="0"/>
    </xf>
    <xf numFmtId="3" fontId="18" fillId="7" borderId="22" xfId="3" applyNumberFormat="1" applyFont="1" applyFill="1" applyBorder="1" applyAlignment="1" applyProtection="1">
      <alignment horizontal="right" vertical="center" wrapText="1"/>
      <protection locked="0"/>
    </xf>
    <xf numFmtId="3" fontId="18" fillId="9" borderId="34" xfId="3" applyNumberFormat="1" applyFont="1" applyFill="1" applyBorder="1" applyAlignment="1" applyProtection="1">
      <alignment horizontal="right" vertical="center" wrapText="1"/>
    </xf>
    <xf numFmtId="0" fontId="24" fillId="2" borderId="24" xfId="2" applyFont="1" applyFill="1" applyBorder="1" applyProtection="1"/>
    <xf numFmtId="0" fontId="24" fillId="13" borderId="25" xfId="2" applyFont="1" applyFill="1" applyBorder="1" applyProtection="1"/>
    <xf numFmtId="0" fontId="24" fillId="13" borderId="3" xfId="2" applyFont="1" applyFill="1" applyBorder="1" applyProtection="1"/>
    <xf numFmtId="3" fontId="18" fillId="2" borderId="22" xfId="3" applyNumberFormat="1" applyFont="1" applyFill="1" applyBorder="1" applyAlignment="1" applyProtection="1">
      <alignment horizontal="right" vertical="center" wrapText="1"/>
    </xf>
    <xf numFmtId="3" fontId="18" fillId="0" borderId="42" xfId="3" applyNumberFormat="1" applyFont="1" applyFill="1" applyBorder="1" applyAlignment="1" applyProtection="1">
      <alignment horizontal="right" vertical="center" wrapText="1"/>
    </xf>
    <xf numFmtId="3" fontId="18" fillId="8" borderId="0" xfId="3" applyNumberFormat="1" applyFont="1" applyFill="1" applyBorder="1" applyAlignment="1" applyProtection="1">
      <alignment horizontal="right" vertical="center"/>
    </xf>
    <xf numFmtId="3" fontId="18" fillId="0" borderId="7" xfId="3" applyNumberFormat="1" applyFont="1" applyFill="1" applyBorder="1" applyAlignment="1" applyProtection="1">
      <alignment horizontal="right" vertical="center"/>
    </xf>
    <xf numFmtId="3" fontId="18" fillId="0" borderId="5" xfId="3" applyNumberFormat="1" applyFont="1" applyFill="1" applyBorder="1" applyAlignment="1" applyProtection="1">
      <alignment horizontal="right" vertical="center"/>
    </xf>
    <xf numFmtId="3" fontId="18" fillId="0" borderId="14" xfId="3" applyNumberFormat="1" applyFont="1" applyFill="1" applyBorder="1" applyAlignment="1" applyProtection="1">
      <alignment horizontal="right" vertical="center"/>
    </xf>
    <xf numFmtId="3" fontId="18" fillId="0" borderId="12" xfId="3" applyNumberFormat="1" applyFont="1" applyFill="1" applyBorder="1" applyAlignment="1" applyProtection="1">
      <alignment horizontal="right" vertical="center"/>
    </xf>
    <xf numFmtId="3" fontId="18" fillId="2" borderId="18" xfId="3" applyNumberFormat="1" applyFont="1" applyFill="1" applyBorder="1" applyAlignment="1" applyProtection="1">
      <alignment horizontal="right" vertical="center" wrapText="1"/>
    </xf>
    <xf numFmtId="0" fontId="26" fillId="14" borderId="0" xfId="2" applyFont="1" applyFill="1" applyBorder="1" applyAlignment="1" applyProtection="1">
      <alignment horizontal="right" vertical="center"/>
    </xf>
    <xf numFmtId="3" fontId="18" fillId="8" borderId="0" xfId="2" applyNumberFormat="1" applyFont="1" applyFill="1" applyAlignment="1" applyProtection="1">
      <alignment horizontal="right" vertical="center"/>
    </xf>
    <xf numFmtId="3" fontId="18" fillId="13" borderId="0" xfId="2" applyNumberFormat="1" applyFont="1" applyFill="1" applyBorder="1" applyAlignment="1" applyProtection="1">
      <alignment horizontal="left" vertical="center"/>
    </xf>
    <xf numFmtId="3" fontId="18" fillId="8" borderId="5" xfId="3" applyNumberFormat="1" applyFont="1" applyFill="1" applyBorder="1" applyAlignment="1" applyProtection="1">
      <alignment horizontal="right" vertical="center"/>
    </xf>
    <xf numFmtId="3" fontId="18" fillId="9" borderId="15" xfId="3" applyNumberFormat="1" applyFont="1" applyFill="1" applyBorder="1" applyAlignment="1" applyProtection="1">
      <alignment horizontal="right" vertical="center" wrapText="1"/>
    </xf>
    <xf numFmtId="0" fontId="18" fillId="13" borderId="0" xfId="0" applyFont="1" applyFill="1" applyProtection="1"/>
    <xf numFmtId="3" fontId="18" fillId="8" borderId="10" xfId="3" applyNumberFormat="1" applyFont="1" applyFill="1" applyBorder="1" applyAlignment="1" applyProtection="1">
      <alignment horizontal="right" vertical="center"/>
    </xf>
    <xf numFmtId="3" fontId="18" fillId="9" borderId="21" xfId="3" applyNumberFormat="1" applyFont="1" applyFill="1" applyBorder="1" applyAlignment="1" applyProtection="1">
      <alignment horizontal="right" vertical="center" wrapText="1"/>
    </xf>
    <xf numFmtId="3" fontId="18" fillId="0" borderId="13" xfId="2" applyNumberFormat="1" applyFont="1" applyFill="1" applyBorder="1" applyAlignment="1" applyProtection="1">
      <alignment horizontal="right" vertical="center"/>
    </xf>
    <xf numFmtId="3" fontId="18" fillId="8" borderId="12" xfId="3" applyNumberFormat="1" applyFont="1" applyFill="1" applyBorder="1" applyAlignment="1" applyProtection="1">
      <alignment horizontal="right" vertical="center"/>
    </xf>
    <xf numFmtId="3" fontId="18" fillId="9" borderId="14" xfId="3" applyNumberFormat="1" applyFont="1" applyFill="1" applyBorder="1" applyAlignment="1" applyProtection="1">
      <alignment horizontal="right" vertical="center" wrapText="1"/>
    </xf>
    <xf numFmtId="3" fontId="18" fillId="9" borderId="17" xfId="3" applyNumberFormat="1" applyFont="1" applyFill="1" applyBorder="1" applyAlignment="1" applyProtection="1">
      <alignment horizontal="right" vertical="center" wrapText="1"/>
    </xf>
    <xf numFmtId="3" fontId="18" fillId="2" borderId="0" xfId="2" applyNumberFormat="1" applyFont="1" applyFill="1" applyBorder="1" applyAlignment="1" applyProtection="1">
      <alignment horizontal="right"/>
    </xf>
    <xf numFmtId="3" fontId="18" fillId="13" borderId="0" xfId="2" applyNumberFormat="1" applyFont="1" applyFill="1" applyBorder="1" applyAlignment="1" applyProtection="1">
      <alignment horizontal="right"/>
    </xf>
    <xf numFmtId="0" fontId="18" fillId="7" borderId="12" xfId="2" applyFont="1" applyFill="1" applyBorder="1" applyProtection="1">
      <protection locked="0"/>
    </xf>
    <xf numFmtId="0" fontId="32" fillId="7" borderId="13" xfId="0" applyFont="1" applyFill="1" applyBorder="1" applyProtection="1">
      <protection locked="0"/>
    </xf>
    <xf numFmtId="0" fontId="18" fillId="8" borderId="0" xfId="0" applyFont="1" applyFill="1" applyBorder="1" applyAlignment="1" applyProtection="1">
      <alignment horizontal="left" vertical="center"/>
    </xf>
    <xf numFmtId="0" fontId="18" fillId="0" borderId="32" xfId="2" applyFont="1" applyBorder="1" applyProtection="1"/>
    <xf numFmtId="0" fontId="18" fillId="0" borderId="33" xfId="2" applyFont="1" applyBorder="1" applyProtection="1"/>
    <xf numFmtId="0" fontId="18" fillId="0" borderId="37" xfId="2" applyFont="1" applyBorder="1" applyProtection="1"/>
    <xf numFmtId="0" fontId="18" fillId="13" borderId="0" xfId="2" applyFont="1" applyFill="1" applyBorder="1" applyProtection="1"/>
    <xf numFmtId="3" fontId="18" fillId="16" borderId="7" xfId="3" applyNumberFormat="1" applyFont="1" applyFill="1" applyBorder="1" applyAlignment="1" applyProtection="1">
      <alignment horizontal="right" vertical="center" wrapText="1"/>
    </xf>
    <xf numFmtId="3" fontId="18" fillId="0" borderId="1" xfId="3" applyNumberFormat="1" applyFont="1" applyFill="1" applyBorder="1" applyAlignment="1" applyProtection="1">
      <alignment horizontal="right" vertical="center"/>
    </xf>
    <xf numFmtId="3" fontId="18" fillId="0" borderId="10" xfId="3" applyNumberFormat="1" applyFont="1" applyFill="1" applyBorder="1" applyAlignment="1" applyProtection="1">
      <alignment horizontal="right" vertical="center"/>
    </xf>
    <xf numFmtId="3" fontId="18" fillId="16" borderId="11" xfId="3" applyNumberFormat="1" applyFont="1" applyFill="1" applyBorder="1" applyAlignment="1" applyProtection="1">
      <alignment horizontal="right" vertical="center" wrapText="1"/>
    </xf>
    <xf numFmtId="3" fontId="18" fillId="16" borderId="14" xfId="3" applyNumberFormat="1" applyFont="1" applyFill="1" applyBorder="1" applyAlignment="1" applyProtection="1">
      <alignment horizontal="right" vertical="center" wrapText="1"/>
    </xf>
    <xf numFmtId="3" fontId="18" fillId="2" borderId="0" xfId="2" applyNumberFormat="1" applyFont="1" applyFill="1" applyAlignment="1" applyProtection="1">
      <alignment horizontal="right"/>
    </xf>
    <xf numFmtId="3" fontId="18" fillId="8" borderId="0" xfId="2" applyNumberFormat="1" applyFont="1" applyFill="1" applyAlignment="1" applyProtection="1">
      <alignment horizontal="right"/>
    </xf>
    <xf numFmtId="3" fontId="18" fillId="8" borderId="0" xfId="2" applyNumberFormat="1" applyFont="1" applyFill="1" applyBorder="1" applyAlignment="1" applyProtection="1">
      <alignment horizontal="right"/>
    </xf>
    <xf numFmtId="3" fontId="26" fillId="14" borderId="0" xfId="2" applyNumberFormat="1" applyFont="1" applyFill="1" applyBorder="1" applyAlignment="1" applyProtection="1">
      <alignment horizontal="right" vertical="center"/>
    </xf>
    <xf numFmtId="0" fontId="32" fillId="13" borderId="0" xfId="0" applyFont="1" applyFill="1" applyBorder="1" applyProtection="1"/>
    <xf numFmtId="0" fontId="18" fillId="0" borderId="40" xfId="2" applyFont="1" applyFill="1" applyBorder="1" applyAlignment="1" applyProtection="1">
      <alignment horizontal="left" vertical="center"/>
    </xf>
    <xf numFmtId="3" fontId="18" fillId="6" borderId="41" xfId="3" applyNumberFormat="1" applyFont="1" applyFill="1" applyBorder="1" applyAlignment="1" applyProtection="1">
      <alignment horizontal="left" vertical="center"/>
      <protection locked="0"/>
    </xf>
    <xf numFmtId="0" fontId="18" fillId="0" borderId="30" xfId="2" applyFont="1" applyFill="1" applyBorder="1" applyAlignment="1" applyProtection="1">
      <alignment horizontal="left" vertical="center"/>
    </xf>
    <xf numFmtId="3" fontId="18" fillId="6" borderId="35" xfId="3" applyNumberFormat="1" applyFont="1" applyFill="1" applyBorder="1" applyAlignment="1" applyProtection="1">
      <alignment horizontal="left" vertical="center"/>
      <protection locked="0"/>
    </xf>
    <xf numFmtId="3" fontId="18" fillId="7" borderId="0" xfId="2" applyNumberFormat="1" applyFont="1" applyFill="1" applyBorder="1" applyAlignment="1" applyProtection="1">
      <alignment horizontal="right" vertical="center"/>
      <protection locked="0"/>
    </xf>
    <xf numFmtId="3" fontId="18" fillId="6" borderId="0" xfId="2" applyNumberFormat="1" applyFont="1" applyFill="1" applyBorder="1" applyAlignment="1" applyProtection="1">
      <alignment horizontal="right" vertical="center"/>
      <protection locked="0"/>
    </xf>
    <xf numFmtId="3" fontId="18" fillId="7" borderId="0" xfId="2" applyNumberFormat="1" applyFont="1" applyFill="1" applyBorder="1" applyAlignment="1" applyProtection="1">
      <alignment horizontal="left" vertical="center"/>
      <protection locked="0"/>
    </xf>
    <xf numFmtId="0" fontId="18" fillId="8" borderId="3" xfId="2" applyFont="1" applyFill="1" applyBorder="1" applyProtection="1"/>
    <xf numFmtId="0" fontId="18" fillId="0" borderId="43" xfId="2" applyFont="1" applyFill="1" applyBorder="1" applyAlignment="1" applyProtection="1">
      <alignment horizontal="left" vertical="center"/>
    </xf>
    <xf numFmtId="3" fontId="18" fillId="6" borderId="44" xfId="3" applyNumberFormat="1" applyFont="1" applyFill="1" applyBorder="1" applyAlignment="1" applyProtection="1">
      <alignment horizontal="left" vertical="center"/>
      <protection locked="0"/>
    </xf>
    <xf numFmtId="0" fontId="18" fillId="8" borderId="23" xfId="2" applyFont="1" applyFill="1" applyBorder="1" applyProtection="1"/>
    <xf numFmtId="0" fontId="18" fillId="13" borderId="23" xfId="2" applyFont="1" applyFill="1" applyBorder="1" applyProtection="1"/>
    <xf numFmtId="0" fontId="18" fillId="2" borderId="33" xfId="2" applyFont="1" applyFill="1" applyBorder="1" applyProtection="1"/>
    <xf numFmtId="0" fontId="18" fillId="8" borderId="4" xfId="2" applyFont="1" applyFill="1" applyBorder="1" applyProtection="1"/>
    <xf numFmtId="3" fontId="37" fillId="17" borderId="0" xfId="2" applyNumberFormat="1" applyFont="1" applyFill="1" applyAlignment="1" applyProtection="1">
      <alignment horizontal="left" vertical="center"/>
    </xf>
    <xf numFmtId="3" fontId="37" fillId="17" borderId="0" xfId="2" applyNumberFormat="1" applyFont="1" applyFill="1" applyAlignment="1" applyProtection="1">
      <alignment horizontal="right" vertical="center"/>
    </xf>
    <xf numFmtId="0" fontId="52" fillId="2" borderId="0" xfId="2" applyFont="1" applyFill="1" applyProtection="1"/>
    <xf numFmtId="0" fontId="52" fillId="2" borderId="0" xfId="2" applyNumberFormat="1" applyFont="1" applyFill="1" applyAlignment="1" applyProtection="1">
      <alignment horizontal="right"/>
    </xf>
    <xf numFmtId="0" fontId="52" fillId="2" borderId="3" xfId="2" applyFont="1" applyFill="1" applyBorder="1" applyProtection="1"/>
    <xf numFmtId="0" fontId="52" fillId="2" borderId="3" xfId="2" quotePrefix="1" applyFont="1" applyFill="1" applyBorder="1" applyProtection="1"/>
    <xf numFmtId="0" fontId="52" fillId="0" borderId="3" xfId="2" applyFont="1" applyBorder="1" applyProtection="1"/>
    <xf numFmtId="0" fontId="18" fillId="0" borderId="0" xfId="2" applyFont="1" applyBorder="1" applyProtection="1"/>
    <xf numFmtId="0" fontId="23" fillId="0" borderId="0" xfId="0" applyFont="1" applyFill="1" applyAlignment="1">
      <alignment vertical="top" wrapText="1"/>
    </xf>
    <xf numFmtId="0" fontId="23" fillId="18" borderId="1" xfId="0" applyFont="1" applyFill="1" applyBorder="1" applyAlignment="1">
      <alignment vertical="top" wrapText="1"/>
    </xf>
    <xf numFmtId="0" fontId="20" fillId="12" borderId="1" xfId="0" applyFont="1" applyFill="1" applyBorder="1" applyAlignment="1">
      <alignment vertical="top" wrapText="1"/>
    </xf>
    <xf numFmtId="0" fontId="23" fillId="18" borderId="27" xfId="0" applyFont="1" applyFill="1" applyBorder="1" applyAlignment="1">
      <alignment vertical="top" wrapText="1"/>
    </xf>
    <xf numFmtId="0" fontId="34" fillId="0" borderId="29" xfId="0" applyFont="1" applyBorder="1" applyAlignment="1">
      <alignment wrapText="1"/>
    </xf>
    <xf numFmtId="3" fontId="18" fillId="0" borderId="1" xfId="3" applyNumberFormat="1" applyFont="1" applyFill="1" applyBorder="1" applyAlignment="1" applyProtection="1">
      <alignment horizontal="right" vertical="center" wrapText="1"/>
      <protection locked="0"/>
    </xf>
    <xf numFmtId="0" fontId="31" fillId="0" borderId="0" xfId="0" applyFont="1" applyFill="1" applyAlignment="1"/>
    <xf numFmtId="0" fontId="23" fillId="0" borderId="0" xfId="0" applyFont="1" applyFill="1" applyAlignment="1">
      <alignment vertical="top" wrapText="1"/>
    </xf>
    <xf numFmtId="0" fontId="18" fillId="9" borderId="0" xfId="2" applyNumberFormat="1" applyFont="1" applyFill="1" applyBorder="1" applyAlignment="1" applyProtection="1">
      <alignment horizontal="left" vertical="center"/>
      <protection locked="0"/>
    </xf>
    <xf numFmtId="3" fontId="18" fillId="4" borderId="6" xfId="7" applyNumberFormat="1" applyFont="1" applyFill="1" applyBorder="1" applyAlignment="1" applyProtection="1">
      <alignment horizontal="right" vertical="center"/>
      <protection locked="0"/>
    </xf>
    <xf numFmtId="3" fontId="18" fillId="4" borderId="1" xfId="7" applyNumberFormat="1" applyFont="1" applyFill="1" applyBorder="1" applyAlignment="1" applyProtection="1">
      <alignment horizontal="right" vertical="center"/>
      <protection locked="0"/>
    </xf>
    <xf numFmtId="3" fontId="18" fillId="4" borderId="1" xfId="7" applyNumberFormat="1" applyFont="1" applyFill="1" applyBorder="1" applyAlignment="1" applyProtection="1">
      <alignment horizontal="right" vertical="center" wrapText="1"/>
      <protection locked="0"/>
    </xf>
    <xf numFmtId="3" fontId="18" fillId="7" borderId="9" xfId="7" applyNumberFormat="1" applyFont="1" applyFill="1" applyBorder="1" applyAlignment="1" applyProtection="1">
      <alignment horizontal="right" vertical="center" wrapText="1"/>
      <protection locked="0"/>
    </xf>
    <xf numFmtId="3" fontId="18" fillId="4" borderId="11" xfId="7" applyNumberFormat="1" applyFont="1" applyFill="1" applyBorder="1" applyAlignment="1" applyProtection="1">
      <alignment horizontal="right" vertical="center" wrapText="1"/>
      <protection locked="0"/>
    </xf>
    <xf numFmtId="3" fontId="18" fillId="4" borderId="6" xfId="7" applyNumberFormat="1" applyFont="1" applyFill="1" applyBorder="1" applyAlignment="1" applyProtection="1">
      <alignment horizontal="right" vertical="center" wrapText="1"/>
      <protection locked="0"/>
    </xf>
    <xf numFmtId="3" fontId="18" fillId="7" borderId="11" xfId="7" applyNumberFormat="1" applyFont="1" applyFill="1" applyBorder="1" applyAlignment="1" applyProtection="1">
      <alignment horizontal="right" vertical="center" wrapText="1"/>
      <protection locked="0"/>
    </xf>
    <xf numFmtId="3" fontId="18" fillId="4" borderId="14" xfId="7" applyNumberFormat="1" applyFont="1" applyFill="1" applyBorder="1" applyAlignment="1" applyProtection="1">
      <alignment horizontal="right" vertical="center" wrapText="1"/>
      <protection locked="0"/>
    </xf>
    <xf numFmtId="3" fontId="18" fillId="8" borderId="1" xfId="7" applyNumberFormat="1" applyFont="1" applyFill="1" applyBorder="1" applyAlignment="1" applyProtection="1">
      <alignment horizontal="right" vertical="center" wrapText="1"/>
    </xf>
    <xf numFmtId="0" fontId="18" fillId="7" borderId="10" xfId="2" applyNumberFormat="1" applyFont="1" applyFill="1" applyBorder="1" applyProtection="1">
      <protection locked="0"/>
    </xf>
    <xf numFmtId="0" fontId="18" fillId="7" borderId="14" xfId="8" applyNumberFormat="1" applyFont="1" applyFill="1" applyBorder="1" applyProtection="1">
      <protection locked="0"/>
    </xf>
    <xf numFmtId="0" fontId="18" fillId="2" borderId="1" xfId="2" applyNumberFormat="1" applyFont="1" applyFill="1" applyBorder="1" applyAlignment="1" applyProtection="1">
      <alignment vertical="center"/>
    </xf>
    <xf numFmtId="0" fontId="50" fillId="14" borderId="0" xfId="5" applyNumberFormat="1" applyFont="1" applyFill="1" applyBorder="1" applyAlignment="1" applyProtection="1">
      <alignment vertical="center" wrapText="1"/>
    </xf>
    <xf numFmtId="3" fontId="18" fillId="0" borderId="7" xfId="7" applyNumberFormat="1" applyFont="1" applyFill="1" applyBorder="1" applyProtection="1"/>
    <xf numFmtId="0" fontId="27" fillId="2" borderId="0" xfId="2" applyNumberFormat="1" applyFont="1" applyFill="1" applyBorder="1" applyProtection="1"/>
    <xf numFmtId="0" fontId="2" fillId="0" borderId="0" xfId="0" applyFont="1" applyAlignment="1">
      <alignment vertical="top"/>
    </xf>
    <xf numFmtId="0" fontId="22" fillId="0" borderId="0" xfId="0" applyFont="1" applyFill="1" applyBorder="1"/>
    <xf numFmtId="0" fontId="22" fillId="0" borderId="0" xfId="0" applyFont="1" applyFill="1"/>
    <xf numFmtId="0" fontId="22" fillId="0" borderId="0" xfId="0" applyFont="1" applyFill="1" applyAlignment="1">
      <alignment vertical="center"/>
    </xf>
    <xf numFmtId="0" fontId="34" fillId="0" borderId="34" xfId="0" applyFont="1" applyFill="1" applyBorder="1" applyAlignment="1">
      <alignment vertical="top"/>
    </xf>
    <xf numFmtId="14" fontId="34" fillId="0" borderId="34" xfId="0" applyNumberFormat="1" applyFont="1" applyFill="1" applyBorder="1" applyAlignment="1">
      <alignment vertical="top"/>
    </xf>
    <xf numFmtId="0" fontId="34" fillId="0" borderId="34" xfId="0" applyFont="1" applyFill="1" applyBorder="1" applyAlignment="1">
      <alignment vertical="top" wrapText="1"/>
    </xf>
    <xf numFmtId="0" fontId="1" fillId="0" borderId="0" xfId="0" applyFont="1" applyAlignment="1">
      <alignment vertical="top"/>
    </xf>
    <xf numFmtId="0" fontId="34" fillId="0" borderId="34" xfId="0" applyFont="1" applyFill="1" applyBorder="1" applyAlignment="1"/>
    <xf numFmtId="0" fontId="1" fillId="0" borderId="29" xfId="0" applyFont="1" applyBorder="1" applyAlignment="1"/>
    <xf numFmtId="0" fontId="38" fillId="11" borderId="0" xfId="0" applyFont="1" applyFill="1" applyAlignment="1">
      <alignment horizontal="left" vertical="top" wrapText="1"/>
    </xf>
    <xf numFmtId="0" fontId="31" fillId="0" borderId="0" xfId="0" applyFont="1" applyFill="1" applyAlignment="1"/>
    <xf numFmtId="0" fontId="23" fillId="0" borderId="0" xfId="0" applyFont="1" applyFill="1" applyAlignment="1">
      <alignment vertical="top" wrapText="1"/>
    </xf>
    <xf numFmtId="3" fontId="32" fillId="7" borderId="30" xfId="8" applyNumberFormat="1" applyFont="1" applyFill="1" applyBorder="1" applyAlignment="1" applyProtection="1">
      <alignment horizontal="left"/>
      <protection locked="0"/>
    </xf>
    <xf numFmtId="3" fontId="32" fillId="7" borderId="34" xfId="8" applyNumberFormat="1" applyFont="1" applyFill="1" applyBorder="1" applyAlignment="1" applyProtection="1">
      <alignment horizontal="left"/>
      <protection locked="0"/>
    </xf>
    <xf numFmtId="3" fontId="32" fillId="7" borderId="35" xfId="8" applyNumberFormat="1" applyFont="1" applyFill="1" applyBorder="1" applyAlignment="1" applyProtection="1">
      <alignment horizontal="left"/>
      <protection locked="0"/>
    </xf>
    <xf numFmtId="0" fontId="27" fillId="2" borderId="23" xfId="2" applyFont="1" applyFill="1" applyBorder="1" applyAlignment="1" applyProtection="1">
      <alignment textRotation="90" wrapText="1"/>
    </xf>
    <xf numFmtId="0" fontId="27" fillId="2" borderId="20" xfId="2" applyFont="1" applyFill="1" applyBorder="1" applyAlignment="1" applyProtection="1">
      <alignment textRotation="90" wrapText="1"/>
    </xf>
    <xf numFmtId="0" fontId="27" fillId="2" borderId="4" xfId="2" applyFont="1" applyFill="1" applyBorder="1" applyAlignment="1" applyProtection="1">
      <alignment textRotation="90" wrapText="1"/>
    </xf>
    <xf numFmtId="0" fontId="48" fillId="14" borderId="0" xfId="2" applyNumberFormat="1" applyFont="1" applyFill="1" applyBorder="1" applyAlignment="1" applyProtection="1">
      <alignment horizontal="left" vertical="top"/>
    </xf>
    <xf numFmtId="0" fontId="50" fillId="13" borderId="0" xfId="5" applyFont="1" applyFill="1" applyBorder="1" applyAlignment="1" applyProtection="1">
      <alignment horizontal="left" vertical="center" wrapText="1"/>
    </xf>
    <xf numFmtId="0" fontId="50" fillId="14" borderId="23" xfId="5" applyFont="1" applyFill="1" applyBorder="1" applyAlignment="1" applyProtection="1">
      <alignment horizontal="left" vertical="center" wrapText="1"/>
    </xf>
    <xf numFmtId="0" fontId="50" fillId="14" borderId="20" xfId="5" applyFont="1" applyFill="1" applyBorder="1" applyAlignment="1" applyProtection="1">
      <alignment horizontal="left" vertical="center" wrapText="1"/>
    </xf>
    <xf numFmtId="0" fontId="50" fillId="14" borderId="37" xfId="5" applyFont="1" applyFill="1" applyBorder="1" applyAlignment="1" applyProtection="1">
      <alignment horizontal="left" vertical="center" wrapText="1"/>
    </xf>
    <xf numFmtId="0" fontId="50" fillId="14" borderId="39" xfId="5" applyFont="1" applyFill="1" applyBorder="1" applyAlignment="1" applyProtection="1">
      <alignment horizontal="left" vertical="center" wrapText="1"/>
    </xf>
    <xf numFmtId="0" fontId="50" fillId="14" borderId="38" xfId="5" applyFont="1" applyFill="1" applyBorder="1" applyAlignment="1" applyProtection="1">
      <alignment horizontal="left" vertical="center" wrapText="1"/>
    </xf>
    <xf numFmtId="0" fontId="50" fillId="14" borderId="31" xfId="5" applyFont="1" applyFill="1" applyBorder="1" applyAlignment="1" applyProtection="1">
      <alignment horizontal="left" vertical="center" wrapText="1"/>
    </xf>
    <xf numFmtId="0" fontId="50" fillId="14" borderId="0" xfId="5" applyFont="1" applyFill="1" applyBorder="1" applyAlignment="1" applyProtection="1">
      <alignment horizontal="left" vertical="center" wrapText="1"/>
    </xf>
    <xf numFmtId="0" fontId="50" fillId="14" borderId="19" xfId="5" applyFont="1" applyFill="1" applyBorder="1" applyAlignment="1" applyProtection="1">
      <alignment horizontal="left" vertical="center" wrapText="1"/>
    </xf>
    <xf numFmtId="0" fontId="18" fillId="0" borderId="40" xfId="0" applyNumberFormat="1" applyFont="1" applyFill="1" applyBorder="1" applyAlignment="1" applyProtection="1">
      <alignment horizontal="left" wrapText="1"/>
    </xf>
    <xf numFmtId="0" fontId="18" fillId="0" borderId="36" xfId="0" applyNumberFormat="1" applyFont="1" applyFill="1" applyBorder="1" applyAlignment="1" applyProtection="1">
      <alignment horizontal="left"/>
    </xf>
    <xf numFmtId="0" fontId="18" fillId="0" borderId="41" xfId="0" applyNumberFormat="1" applyFont="1" applyFill="1" applyBorder="1" applyAlignment="1" applyProtection="1">
      <alignment horizontal="left"/>
    </xf>
    <xf numFmtId="0" fontId="18" fillId="0" borderId="30" xfId="0" applyNumberFormat="1" applyFont="1" applyFill="1" applyBorder="1" applyAlignment="1" applyProtection="1">
      <alignment horizontal="left"/>
    </xf>
    <xf numFmtId="0" fontId="18" fillId="0" borderId="34" xfId="0" applyNumberFormat="1" applyFont="1" applyFill="1" applyBorder="1" applyAlignment="1" applyProtection="1">
      <alignment horizontal="left"/>
    </xf>
    <xf numFmtId="0" fontId="18" fillId="0" borderId="35" xfId="0" applyNumberFormat="1" applyFont="1" applyFill="1" applyBorder="1" applyAlignment="1" applyProtection="1">
      <alignment horizontal="left"/>
    </xf>
    <xf numFmtId="3" fontId="32" fillId="7" borderId="30" xfId="0" applyNumberFormat="1" applyFont="1" applyFill="1" applyBorder="1" applyAlignment="1" applyProtection="1">
      <alignment horizontal="left"/>
      <protection locked="0"/>
    </xf>
    <xf numFmtId="3" fontId="32" fillId="7" borderId="34" xfId="0" applyNumberFormat="1" applyFont="1" applyFill="1" applyBorder="1" applyAlignment="1" applyProtection="1">
      <alignment horizontal="left"/>
      <protection locked="0"/>
    </xf>
    <xf numFmtId="3" fontId="32" fillId="7" borderId="35" xfId="0" applyNumberFormat="1" applyFont="1" applyFill="1" applyBorder="1" applyAlignment="1" applyProtection="1">
      <alignment horizontal="left"/>
      <protection locked="0"/>
    </xf>
    <xf numFmtId="3" fontId="32" fillId="7" borderId="43" xfId="0" applyNumberFormat="1" applyFont="1" applyFill="1" applyBorder="1" applyAlignment="1" applyProtection="1">
      <alignment horizontal="left"/>
      <protection locked="0"/>
    </xf>
    <xf numFmtId="3" fontId="32" fillId="7" borderId="42" xfId="0" applyNumberFormat="1" applyFont="1" applyFill="1" applyBorder="1" applyAlignment="1" applyProtection="1">
      <alignment horizontal="left"/>
      <protection locked="0"/>
    </xf>
    <xf numFmtId="3" fontId="32" fillId="7" borderId="44" xfId="0" applyNumberFormat="1" applyFont="1" applyFill="1" applyBorder="1" applyAlignment="1" applyProtection="1">
      <alignment horizontal="left"/>
      <protection locked="0"/>
    </xf>
  </cellXfs>
  <cellStyles count="9">
    <cellStyle name="Komma 2" xfId="3" xr:uid="{00000000-0005-0000-0000-000000000000}"/>
    <cellStyle name="Komma 2 2" xfId="6" xr:uid="{00000000-0005-0000-0000-000001000000}"/>
    <cellStyle name="Komma 2 3" xfId="7" xr:uid="{00000000-0005-0000-0000-000002000000}"/>
    <cellStyle name="Link" xfId="1" builtinId="8"/>
    <cellStyle name="Prozent 2" xfId="4" xr:uid="{00000000-0005-0000-0000-000004000000}"/>
    <cellStyle name="Standard" xfId="0" builtinId="0"/>
    <cellStyle name="Standard 2" xfId="5" xr:uid="{00000000-0005-0000-0000-000006000000}"/>
    <cellStyle name="Standard 3" xfId="8" xr:uid="{00000000-0005-0000-0000-000007000000}"/>
    <cellStyle name="Standard 4" xfId="2" xr:uid="{00000000-0005-0000-0000-000008000000}"/>
  </cellStyles>
  <dxfs count="4">
    <dxf>
      <font>
        <color theme="0"/>
      </font>
      <fill>
        <patternFill>
          <bgColor rgb="FF002060"/>
        </patternFill>
      </fill>
    </dxf>
    <dxf>
      <font>
        <color rgb="FFFF0000"/>
      </font>
      <fill>
        <patternFill>
          <bgColor theme="5" tint="0.59996337778862885"/>
        </patternFill>
      </fill>
    </dxf>
    <dxf>
      <font>
        <color theme="0"/>
      </font>
      <fill>
        <patternFill>
          <bgColor rgb="FF002060"/>
        </patternFill>
      </fill>
    </dxf>
    <dxf>
      <font>
        <color rgb="FFFF0000"/>
      </font>
      <fill>
        <patternFill>
          <bgColor theme="5" tint="0.59996337778862885"/>
        </patternFill>
      </fill>
    </dxf>
  </dxfs>
  <tableStyles count="0" defaultTableStyle="TableStyleMedium2" defaultPivotStyle="PivotStyleLight16"/>
  <colors>
    <mruColors>
      <color rgb="FF9FE6FF"/>
      <color rgb="FFFFFF99"/>
      <color rgb="FF99CC00"/>
      <color rgb="FFFF6600"/>
      <color rgb="FF99FF33"/>
      <color rgb="FF66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53791</xdr:colOff>
      <xdr:row>1</xdr:row>
      <xdr:rowOff>0</xdr:rowOff>
    </xdr:from>
    <xdr:to>
      <xdr:col>6</xdr:col>
      <xdr:colOff>0</xdr:colOff>
      <xdr:row>1</xdr:row>
      <xdr:rowOff>540572</xdr:rowOff>
    </xdr:to>
    <xdr:pic>
      <xdr:nvPicPr>
        <xdr:cNvPr id="2" name="Grafik 1" descr="https://cdn-assets-eu.frontify.com/s3/frontify-enterprise-files-eu/eyJwYXRoIjoia2FudG9uYmVyblwvYWNjb3VudHNcL2QzXC80MDAwMzk3XC9wcm9qZWN0c1wvMTdcL2Fzc2V0c1wvMWVcLzQ4NDVcLzAyMGNmZjYwYTg4YTE0OWNlZjgzYWFlZmQ1YjliMjUyLTE1NjgzNzE1MjMuanBnIn0:kantonbern:4DLrcdN_aOHGKFMSs9BqDEQ1_igC_nxHt7z-FiarF50?width=2400&amp;height=%7bheight%7d">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50041" y="180975"/>
          <a:ext cx="917759" cy="5405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5" Type="http://schemas.openxmlformats.org/officeDocument/2006/relationships/printerSettings" Target="../printerSettings/printerSettings6.bin"/><Relationship Id="rId4" Type="http://schemas.openxmlformats.org/officeDocument/2006/relationships/hyperlink" Target="https://www.bfs.admin.ch/bfs/fr/home/statistiques/sante/enquetes/ms.assetdetail.12167418.html"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4"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4" Type="http://schemas.openxmlformats.org/officeDocument/2006/relationships/printerSettings" Target="../printerSettings/printerSettings1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16.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9"/>
  <sheetViews>
    <sheetView tabSelected="1" zoomScale="85" zoomScaleNormal="85" zoomScalePageLayoutView="85" workbookViewId="0">
      <selection activeCell="A3" sqref="A3"/>
    </sheetView>
  </sheetViews>
  <sheetFormatPr baseColWidth="10" defaultColWidth="11.42578125" defaultRowHeight="14.25" x14ac:dyDescent="0.2"/>
  <cols>
    <col min="1" max="1" width="31.85546875" style="98" customWidth="1"/>
    <col min="2" max="2" width="32.5703125" style="98" customWidth="1"/>
    <col min="3" max="3" width="31.85546875" style="98" customWidth="1"/>
    <col min="4" max="16384" width="11.42578125" style="98"/>
  </cols>
  <sheetData>
    <row r="1" spans="1:3" s="144" customFormat="1" ht="30" x14ac:dyDescent="0.25">
      <c r="A1" s="106" t="s">
        <v>1196</v>
      </c>
    </row>
    <row r="2" spans="1:3" s="120" customFormat="1" ht="27" x14ac:dyDescent="0.25">
      <c r="A2" s="140" t="s">
        <v>1197</v>
      </c>
      <c r="B2" s="119"/>
      <c r="C2" s="119"/>
    </row>
    <row r="3" spans="1:3" s="101" customFormat="1" ht="15" x14ac:dyDescent="0.25">
      <c r="A3" s="368" t="s">
        <v>253</v>
      </c>
      <c r="B3" s="368" t="s">
        <v>254</v>
      </c>
      <c r="C3" s="368" t="s">
        <v>255</v>
      </c>
    </row>
    <row r="4" spans="1:3" s="143" customFormat="1" ht="94.5" x14ac:dyDescent="0.2">
      <c r="A4" s="367" t="s">
        <v>684</v>
      </c>
      <c r="B4" s="367" t="s">
        <v>834</v>
      </c>
      <c r="C4" s="367" t="s">
        <v>256</v>
      </c>
    </row>
    <row r="5" spans="1:3" s="143" customFormat="1" ht="135" x14ac:dyDescent="0.2">
      <c r="A5" s="369" t="s">
        <v>257</v>
      </c>
      <c r="B5" s="367" t="s">
        <v>1111</v>
      </c>
      <c r="C5" s="367" t="s">
        <v>258</v>
      </c>
    </row>
    <row r="6" spans="1:3" s="143" customFormat="1" ht="67.5" x14ac:dyDescent="0.2">
      <c r="A6" s="367" t="s">
        <v>259</v>
      </c>
      <c r="B6" s="367" t="s">
        <v>1106</v>
      </c>
      <c r="C6" s="367"/>
    </row>
    <row r="7" spans="1:3" s="143" customFormat="1" x14ac:dyDescent="0.2"/>
    <row r="8" spans="1:3" s="143" customFormat="1" x14ac:dyDescent="0.2"/>
    <row r="9" spans="1:3" s="143" customFormat="1" x14ac:dyDescent="0.2"/>
  </sheetData>
  <pageMargins left="0.7" right="0.7" top="0.78740157499999996" bottom="0.78740157499999996" header="0.3" footer="0.3"/>
  <pageSetup paperSize="9" scale="91" fitToHeight="0" orientation="portrait" r:id="rId1"/>
  <headerFooter>
    <oddHeader>&amp;LSDEP Schnittstelle 2020 Bern&amp;R&amp;A</oddHeader>
    <oddFooter>&amp;R&amp;P/&amp;N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60"/>
  <sheetViews>
    <sheetView zoomScale="85" zoomScaleNormal="85" zoomScalePageLayoutView="85" workbookViewId="0">
      <pane ySplit="4" topLeftCell="A46" activePane="bottomLeft" state="frozen"/>
      <selection pane="bottomLeft" activeCell="A4" sqref="A4"/>
    </sheetView>
  </sheetViews>
  <sheetFormatPr baseColWidth="10" defaultColWidth="11.42578125" defaultRowHeight="14.25" x14ac:dyDescent="0.25"/>
  <cols>
    <col min="1" max="1" width="41.5703125" style="100" bestFit="1" customWidth="1"/>
    <col min="2" max="2" width="15.140625" style="100" bestFit="1" customWidth="1"/>
    <col min="3" max="3" width="21.5703125" style="100" bestFit="1" customWidth="1"/>
    <col min="4" max="4" width="11.5703125" style="100" bestFit="1" customWidth="1"/>
    <col min="5" max="5" width="96.140625" style="100" bestFit="1" customWidth="1"/>
    <col min="6" max="6" width="31.140625" style="100" customWidth="1"/>
    <col min="7" max="16384" width="11.42578125" style="100"/>
  </cols>
  <sheetData>
    <row r="1" spans="1:6" ht="30" x14ac:dyDescent="0.25">
      <c r="A1" s="106" t="s">
        <v>676</v>
      </c>
      <c r="B1" s="106"/>
      <c r="C1" s="106"/>
      <c r="D1" s="106"/>
      <c r="E1" s="139"/>
    </row>
    <row r="2" spans="1:6" x14ac:dyDescent="0.25">
      <c r="A2" s="141" t="s">
        <v>1201</v>
      </c>
      <c r="B2" s="141"/>
      <c r="C2" s="141"/>
      <c r="D2" s="141"/>
      <c r="E2" s="141"/>
    </row>
    <row r="4" spans="1:6" ht="28.5" x14ac:dyDescent="0.25">
      <c r="A4" s="148" t="s">
        <v>253</v>
      </c>
      <c r="B4" s="149" t="s">
        <v>670</v>
      </c>
      <c r="C4" s="149" t="s">
        <v>671</v>
      </c>
      <c r="D4" s="148" t="s">
        <v>576</v>
      </c>
      <c r="E4" s="148" t="s">
        <v>669</v>
      </c>
    </row>
    <row r="5" spans="1:6" x14ac:dyDescent="0.25">
      <c r="A5" s="150" t="s">
        <v>672</v>
      </c>
      <c r="B5" s="126" t="s">
        <v>196</v>
      </c>
      <c r="C5" s="125" t="s">
        <v>201</v>
      </c>
      <c r="D5" s="127">
        <v>43738</v>
      </c>
      <c r="E5" s="158" t="s">
        <v>713</v>
      </c>
    </row>
    <row r="6" spans="1:6" x14ac:dyDescent="0.25">
      <c r="A6" s="150" t="s">
        <v>675</v>
      </c>
      <c r="B6" s="126" t="s">
        <v>196</v>
      </c>
      <c r="C6" s="125" t="s">
        <v>201</v>
      </c>
      <c r="D6" s="127">
        <v>43738</v>
      </c>
      <c r="E6" s="155" t="s">
        <v>683</v>
      </c>
    </row>
    <row r="7" spans="1:6" x14ac:dyDescent="0.25">
      <c r="A7" s="150" t="s">
        <v>677</v>
      </c>
      <c r="B7" s="126" t="s">
        <v>196</v>
      </c>
      <c r="C7" s="125" t="s">
        <v>201</v>
      </c>
      <c r="D7" s="127">
        <v>43738</v>
      </c>
      <c r="E7" s="155" t="s">
        <v>708</v>
      </c>
    </row>
    <row r="8" spans="1:6" ht="28.5" x14ac:dyDescent="0.25">
      <c r="A8" s="150" t="s">
        <v>677</v>
      </c>
      <c r="B8" s="126" t="s">
        <v>196</v>
      </c>
      <c r="C8" s="125" t="s">
        <v>201</v>
      </c>
      <c r="D8" s="127">
        <v>43738</v>
      </c>
      <c r="E8" s="156" t="s">
        <v>709</v>
      </c>
    </row>
    <row r="9" spans="1:6" ht="28.5" x14ac:dyDescent="0.25">
      <c r="A9" s="150" t="s">
        <v>677</v>
      </c>
      <c r="B9" s="126" t="s">
        <v>196</v>
      </c>
      <c r="C9" s="125" t="s">
        <v>201</v>
      </c>
      <c r="D9" s="127">
        <v>43738</v>
      </c>
      <c r="E9" s="157" t="s">
        <v>714</v>
      </c>
    </row>
    <row r="10" spans="1:6" x14ac:dyDescent="0.25">
      <c r="A10" s="150" t="s">
        <v>677</v>
      </c>
      <c r="B10" s="126" t="s">
        <v>196</v>
      </c>
      <c r="C10" s="125" t="s">
        <v>201</v>
      </c>
      <c r="D10" s="127">
        <v>43738</v>
      </c>
      <c r="E10" s="155" t="s">
        <v>689</v>
      </c>
    </row>
    <row r="11" spans="1:6" x14ac:dyDescent="0.25">
      <c r="A11" s="150" t="s">
        <v>677</v>
      </c>
      <c r="B11" s="126" t="s">
        <v>196</v>
      </c>
      <c r="C11" s="125" t="s">
        <v>201</v>
      </c>
      <c r="D11" s="127">
        <v>43738</v>
      </c>
      <c r="E11" s="151" t="s">
        <v>690</v>
      </c>
    </row>
    <row r="12" spans="1:6" ht="28.5" x14ac:dyDescent="0.25">
      <c r="A12" s="150" t="s">
        <v>678</v>
      </c>
      <c r="B12" s="126" t="s">
        <v>196</v>
      </c>
      <c r="C12" s="125" t="s">
        <v>201</v>
      </c>
      <c r="D12" s="127">
        <v>43738</v>
      </c>
      <c r="E12" s="158" t="s">
        <v>715</v>
      </c>
    </row>
    <row r="13" spans="1:6" ht="28.5" x14ac:dyDescent="0.25">
      <c r="A13" s="150" t="s">
        <v>679</v>
      </c>
      <c r="B13" s="126" t="s">
        <v>196</v>
      </c>
      <c r="C13" s="125" t="s">
        <v>202</v>
      </c>
      <c r="D13" s="127">
        <v>43804</v>
      </c>
      <c r="E13" s="151" t="s">
        <v>692</v>
      </c>
    </row>
    <row r="14" spans="1:6" ht="28.5" x14ac:dyDescent="0.25">
      <c r="A14" s="151" t="s">
        <v>680</v>
      </c>
      <c r="B14" s="126" t="s">
        <v>196</v>
      </c>
      <c r="C14" s="125" t="s">
        <v>202</v>
      </c>
      <c r="D14" s="127">
        <v>43804</v>
      </c>
      <c r="E14" s="151" t="s">
        <v>693</v>
      </c>
    </row>
    <row r="15" spans="1:6" x14ac:dyDescent="0.25">
      <c r="A15" s="150" t="s">
        <v>681</v>
      </c>
      <c r="B15" s="126" t="s">
        <v>196</v>
      </c>
      <c r="C15" s="125" t="s">
        <v>202</v>
      </c>
      <c r="D15" s="127">
        <v>43804</v>
      </c>
      <c r="E15" s="155" t="s">
        <v>701</v>
      </c>
      <c r="F15" s="152" t="s">
        <v>691</v>
      </c>
    </row>
    <row r="16" spans="1:6" ht="28.5" x14ac:dyDescent="0.25">
      <c r="A16" s="153" t="s">
        <v>680</v>
      </c>
      <c r="B16" s="128" t="s">
        <v>197</v>
      </c>
      <c r="C16" s="129" t="s">
        <v>202</v>
      </c>
      <c r="D16" s="130">
        <v>43850</v>
      </c>
      <c r="E16" s="154" t="s">
        <v>695</v>
      </c>
    </row>
    <row r="17" spans="1:6" x14ac:dyDescent="0.25">
      <c r="A17" s="150" t="s">
        <v>675</v>
      </c>
      <c r="B17" s="131" t="s">
        <v>197</v>
      </c>
      <c r="C17" s="132" t="s">
        <v>202</v>
      </c>
      <c r="D17" s="133">
        <v>43944</v>
      </c>
      <c r="E17" s="147" t="s">
        <v>704</v>
      </c>
    </row>
    <row r="18" spans="1:6" x14ac:dyDescent="0.25">
      <c r="A18" s="150" t="s">
        <v>675</v>
      </c>
      <c r="B18" s="134" t="s">
        <v>197</v>
      </c>
      <c r="C18" s="132" t="s">
        <v>202</v>
      </c>
      <c r="D18" s="124">
        <v>43948</v>
      </c>
      <c r="E18" s="147" t="s">
        <v>704</v>
      </c>
    </row>
    <row r="19" spans="1:6" ht="28.5" x14ac:dyDescent="0.25">
      <c r="A19" s="150" t="s">
        <v>675</v>
      </c>
      <c r="B19" s="134" t="s">
        <v>197</v>
      </c>
      <c r="C19" s="132" t="s">
        <v>202</v>
      </c>
      <c r="D19" s="124">
        <v>43955</v>
      </c>
      <c r="E19" s="151" t="s">
        <v>694</v>
      </c>
    </row>
    <row r="20" spans="1:6" ht="28.5" x14ac:dyDescent="0.25">
      <c r="A20" s="150" t="s">
        <v>677</v>
      </c>
      <c r="B20" s="134" t="s">
        <v>197</v>
      </c>
      <c r="C20" s="132" t="s">
        <v>202</v>
      </c>
      <c r="D20" s="124">
        <v>44026</v>
      </c>
      <c r="E20" s="155" t="s">
        <v>710</v>
      </c>
    </row>
    <row r="21" spans="1:6" x14ac:dyDescent="0.25">
      <c r="A21" s="150" t="s">
        <v>677</v>
      </c>
      <c r="B21" s="123" t="s">
        <v>197</v>
      </c>
      <c r="C21" s="132" t="s">
        <v>202</v>
      </c>
      <c r="D21" s="124">
        <v>44027</v>
      </c>
      <c r="E21" s="155" t="s">
        <v>711</v>
      </c>
    </row>
    <row r="22" spans="1:6" ht="74.25" customHeight="1" x14ac:dyDescent="0.25">
      <c r="A22" s="150" t="s">
        <v>678</v>
      </c>
      <c r="B22" s="135" t="s">
        <v>197</v>
      </c>
      <c r="C22" s="136" t="s">
        <v>203</v>
      </c>
      <c r="D22" s="137">
        <v>44033</v>
      </c>
      <c r="E22" s="138" t="s">
        <v>712</v>
      </c>
    </row>
    <row r="23" spans="1:6" ht="33.75" customHeight="1" x14ac:dyDescent="0.25">
      <c r="A23" s="150" t="s">
        <v>677</v>
      </c>
      <c r="B23" s="135" t="s">
        <v>197</v>
      </c>
      <c r="C23" s="136" t="s">
        <v>203</v>
      </c>
      <c r="D23" s="137">
        <v>44033</v>
      </c>
      <c r="E23" s="138" t="s">
        <v>705</v>
      </c>
    </row>
    <row r="24" spans="1:6" ht="34.5" customHeight="1" x14ac:dyDescent="0.25">
      <c r="A24" s="150" t="s">
        <v>677</v>
      </c>
      <c r="B24" s="135" t="s">
        <v>197</v>
      </c>
      <c r="C24" s="136" t="s">
        <v>203</v>
      </c>
      <c r="D24" s="137">
        <v>44033</v>
      </c>
      <c r="E24" s="138" t="s">
        <v>706</v>
      </c>
    </row>
    <row r="25" spans="1:6" ht="33.75" customHeight="1" x14ac:dyDescent="0.25">
      <c r="A25" s="150" t="s">
        <v>677</v>
      </c>
      <c r="B25" s="135" t="s">
        <v>197</v>
      </c>
      <c r="C25" s="136" t="s">
        <v>203</v>
      </c>
      <c r="D25" s="137">
        <v>44033</v>
      </c>
      <c r="E25" s="138" t="s">
        <v>700</v>
      </c>
    </row>
    <row r="26" spans="1:6" ht="107.25" customHeight="1" x14ac:dyDescent="0.25">
      <c r="A26" s="150" t="s">
        <v>677</v>
      </c>
      <c r="B26" s="135" t="s">
        <v>197</v>
      </c>
      <c r="C26" s="136" t="s">
        <v>203</v>
      </c>
      <c r="D26" s="137">
        <v>44033</v>
      </c>
      <c r="E26" s="138" t="s">
        <v>707</v>
      </c>
      <c r="F26" s="155"/>
    </row>
    <row r="27" spans="1:6" ht="32.25" customHeight="1" x14ac:dyDescent="0.25">
      <c r="A27" s="150" t="s">
        <v>677</v>
      </c>
      <c r="B27" s="135" t="s">
        <v>197</v>
      </c>
      <c r="C27" s="136" t="s">
        <v>203</v>
      </c>
      <c r="D27" s="137">
        <v>44033</v>
      </c>
      <c r="E27" s="138" t="s">
        <v>703</v>
      </c>
    </row>
    <row r="28" spans="1:6" x14ac:dyDescent="0.25">
      <c r="A28" s="150" t="s">
        <v>677</v>
      </c>
      <c r="B28" s="135" t="s">
        <v>197</v>
      </c>
      <c r="C28" s="136" t="s">
        <v>203</v>
      </c>
      <c r="D28" s="137">
        <v>44033</v>
      </c>
      <c r="E28" s="147" t="s">
        <v>696</v>
      </c>
    </row>
    <row r="29" spans="1:6" ht="28.5" x14ac:dyDescent="0.25">
      <c r="A29" s="151" t="s">
        <v>682</v>
      </c>
      <c r="B29" s="135" t="s">
        <v>197</v>
      </c>
      <c r="C29" s="136" t="s">
        <v>203</v>
      </c>
      <c r="D29" s="137">
        <v>44033</v>
      </c>
      <c r="E29" s="155" t="s">
        <v>699</v>
      </c>
    </row>
    <row r="30" spans="1:6" x14ac:dyDescent="0.25">
      <c r="A30" s="150" t="s">
        <v>677</v>
      </c>
      <c r="B30" s="142" t="s">
        <v>197</v>
      </c>
      <c r="C30" s="142" t="s">
        <v>203</v>
      </c>
      <c r="D30" s="124">
        <v>44034</v>
      </c>
      <c r="E30" s="155" t="s">
        <v>702</v>
      </c>
    </row>
    <row r="31" spans="1:6" x14ac:dyDescent="0.25">
      <c r="A31" s="150" t="s">
        <v>678</v>
      </c>
      <c r="B31" s="142" t="s">
        <v>197</v>
      </c>
      <c r="C31" s="142" t="s">
        <v>203</v>
      </c>
      <c r="D31" s="124">
        <v>44035</v>
      </c>
      <c r="E31" s="155" t="s">
        <v>697</v>
      </c>
    </row>
    <row r="32" spans="1:6" x14ac:dyDescent="0.25">
      <c r="A32" s="160" t="s">
        <v>677</v>
      </c>
      <c r="B32" s="160" t="s">
        <v>197</v>
      </c>
      <c r="C32" s="160" t="s">
        <v>203</v>
      </c>
      <c r="D32" s="124">
        <v>44035</v>
      </c>
      <c r="E32" s="160" t="s">
        <v>696</v>
      </c>
      <c r="F32" s="160" t="s">
        <v>730</v>
      </c>
    </row>
    <row r="33" spans="1:6" s="159" customFormat="1" x14ac:dyDescent="0.25">
      <c r="A33" s="103" t="s">
        <v>677</v>
      </c>
      <c r="B33" s="103" t="s">
        <v>717</v>
      </c>
      <c r="C33" s="103" t="s">
        <v>717</v>
      </c>
      <c r="D33" s="167">
        <v>44173</v>
      </c>
      <c r="E33" s="105" t="s">
        <v>718</v>
      </c>
      <c r="F33" s="105"/>
    </row>
    <row r="34" spans="1:6" s="159" customFormat="1" ht="42.75" x14ac:dyDescent="0.25">
      <c r="A34" s="103" t="s">
        <v>719</v>
      </c>
      <c r="B34" s="103" t="s">
        <v>717</v>
      </c>
      <c r="C34" s="103" t="s">
        <v>717</v>
      </c>
      <c r="D34" s="167">
        <v>44173</v>
      </c>
      <c r="E34" s="105" t="s">
        <v>720</v>
      </c>
      <c r="F34" s="168"/>
    </row>
    <row r="35" spans="1:6" s="159" customFormat="1" ht="28.5" x14ac:dyDescent="0.25">
      <c r="A35" s="103" t="s">
        <v>677</v>
      </c>
      <c r="B35" s="103" t="s">
        <v>717</v>
      </c>
      <c r="C35" s="103" t="s">
        <v>717</v>
      </c>
      <c r="D35" s="167">
        <v>44173</v>
      </c>
      <c r="E35" s="105" t="s">
        <v>721</v>
      </c>
      <c r="F35" s="168"/>
    </row>
    <row r="36" spans="1:6" s="159" customFormat="1" x14ac:dyDescent="0.25">
      <c r="A36" s="103" t="s">
        <v>677</v>
      </c>
      <c r="B36" s="103" t="s">
        <v>717</v>
      </c>
      <c r="C36" s="103" t="s">
        <v>717</v>
      </c>
      <c r="D36" s="167">
        <v>44173</v>
      </c>
      <c r="E36" s="105" t="s">
        <v>722</v>
      </c>
      <c r="F36" s="168"/>
    </row>
    <row r="37" spans="1:6" s="159" customFormat="1" ht="28.5" x14ac:dyDescent="0.25">
      <c r="A37" s="103" t="s">
        <v>677</v>
      </c>
      <c r="B37" s="103" t="s">
        <v>717</v>
      </c>
      <c r="C37" s="103" t="s">
        <v>717</v>
      </c>
      <c r="D37" s="167">
        <v>44173</v>
      </c>
      <c r="E37" s="105" t="s">
        <v>723</v>
      </c>
      <c r="F37" s="105"/>
    </row>
    <row r="38" spans="1:6" s="159" customFormat="1" ht="28.5" x14ac:dyDescent="0.25">
      <c r="A38" s="103" t="s">
        <v>724</v>
      </c>
      <c r="B38" s="103" t="s">
        <v>717</v>
      </c>
      <c r="C38" s="103" t="s">
        <v>717</v>
      </c>
      <c r="D38" s="167">
        <v>44173</v>
      </c>
      <c r="E38" s="105" t="s">
        <v>725</v>
      </c>
      <c r="F38" s="105"/>
    </row>
    <row r="39" spans="1:6" s="159" customFormat="1" ht="28.5" x14ac:dyDescent="0.25">
      <c r="A39" s="169" t="s">
        <v>724</v>
      </c>
      <c r="B39" s="169" t="s">
        <v>717</v>
      </c>
      <c r="C39" s="169" t="s">
        <v>717</v>
      </c>
      <c r="D39" s="170">
        <v>44173</v>
      </c>
      <c r="E39" s="171" t="s">
        <v>726</v>
      </c>
      <c r="F39" s="172"/>
    </row>
    <row r="40" spans="1:6" s="159" customFormat="1" ht="42.75" x14ac:dyDescent="0.2">
      <c r="A40" s="173" t="s">
        <v>727</v>
      </c>
      <c r="B40" s="173" t="s">
        <v>717</v>
      </c>
      <c r="C40" s="173" t="s">
        <v>717</v>
      </c>
      <c r="D40" s="174">
        <v>44179</v>
      </c>
      <c r="E40" s="175" t="s">
        <v>728</v>
      </c>
      <c r="F40" s="370" t="s">
        <v>729</v>
      </c>
    </row>
    <row r="41" spans="1:6" ht="28.5" x14ac:dyDescent="0.25">
      <c r="A41" s="196" t="s">
        <v>675</v>
      </c>
      <c r="B41" s="196" t="s">
        <v>835</v>
      </c>
      <c r="C41" s="196" t="s">
        <v>836</v>
      </c>
      <c r="D41" s="197">
        <v>44250</v>
      </c>
      <c r="E41" s="198" t="s">
        <v>846</v>
      </c>
      <c r="F41" s="199"/>
    </row>
    <row r="42" spans="1:6" ht="28.5" x14ac:dyDescent="0.25">
      <c r="A42" s="169" t="s">
        <v>675</v>
      </c>
      <c r="B42" s="169" t="s">
        <v>835</v>
      </c>
      <c r="C42" s="169" t="s">
        <v>836</v>
      </c>
      <c r="D42" s="170">
        <v>44350</v>
      </c>
      <c r="E42" s="171" t="s">
        <v>842</v>
      </c>
      <c r="F42" s="200"/>
    </row>
    <row r="43" spans="1:6" ht="42.75" x14ac:dyDescent="0.25">
      <c r="A43" s="169" t="s">
        <v>719</v>
      </c>
      <c r="B43" s="169" t="s">
        <v>835</v>
      </c>
      <c r="C43" s="169" t="s">
        <v>836</v>
      </c>
      <c r="D43" s="170">
        <v>44357</v>
      </c>
      <c r="E43" s="171" t="s">
        <v>843</v>
      </c>
      <c r="F43" s="200"/>
    </row>
    <row r="44" spans="1:6" x14ac:dyDescent="0.25">
      <c r="A44" s="169" t="s">
        <v>678</v>
      </c>
      <c r="B44" s="169" t="s">
        <v>835</v>
      </c>
      <c r="C44" s="169" t="s">
        <v>837</v>
      </c>
      <c r="D44" s="170">
        <v>44371</v>
      </c>
      <c r="E44" s="169" t="s">
        <v>961</v>
      </c>
      <c r="F44" s="200"/>
    </row>
    <row r="45" spans="1:6" ht="42.75" x14ac:dyDescent="0.25">
      <c r="A45" s="169" t="s">
        <v>677</v>
      </c>
      <c r="B45" s="169" t="s">
        <v>835</v>
      </c>
      <c r="C45" s="169" t="s">
        <v>837</v>
      </c>
      <c r="D45" s="170">
        <v>44378</v>
      </c>
      <c r="E45" s="171" t="s">
        <v>844</v>
      </c>
      <c r="F45" s="200"/>
    </row>
    <row r="46" spans="1:6" ht="42.75" x14ac:dyDescent="0.25">
      <c r="A46" s="169" t="s">
        <v>678</v>
      </c>
      <c r="B46" s="169" t="s">
        <v>835</v>
      </c>
      <c r="C46" s="169" t="s">
        <v>838</v>
      </c>
      <c r="D46" s="170">
        <v>44406</v>
      </c>
      <c r="E46" s="171" t="s">
        <v>845</v>
      </c>
      <c r="F46" s="200"/>
    </row>
    <row r="47" spans="1:6" x14ac:dyDescent="0.25">
      <c r="A47" s="169" t="s">
        <v>677</v>
      </c>
      <c r="B47" s="169" t="s">
        <v>835</v>
      </c>
      <c r="C47" s="169" t="s">
        <v>838</v>
      </c>
      <c r="D47" s="170">
        <v>44406</v>
      </c>
      <c r="E47" s="171" t="s">
        <v>840</v>
      </c>
      <c r="F47" s="200"/>
    </row>
    <row r="48" spans="1:6" ht="28.5" x14ac:dyDescent="0.25">
      <c r="A48" s="169" t="s">
        <v>677</v>
      </c>
      <c r="B48" s="169" t="s">
        <v>835</v>
      </c>
      <c r="C48" s="169" t="s">
        <v>838</v>
      </c>
      <c r="D48" s="170">
        <v>44413</v>
      </c>
      <c r="E48" s="171" t="s">
        <v>841</v>
      </c>
      <c r="F48" s="200"/>
    </row>
    <row r="49" spans="1:6" x14ac:dyDescent="0.25">
      <c r="A49" s="201" t="s">
        <v>681</v>
      </c>
      <c r="B49" s="201" t="s">
        <v>835</v>
      </c>
      <c r="C49" s="201" t="s">
        <v>838</v>
      </c>
      <c r="D49" s="202">
        <v>44413</v>
      </c>
      <c r="E49" s="203" t="s">
        <v>839</v>
      </c>
      <c r="F49" s="204" t="s">
        <v>965</v>
      </c>
    </row>
    <row r="50" spans="1:6" x14ac:dyDescent="0.25">
      <c r="A50" s="103" t="s">
        <v>677</v>
      </c>
      <c r="B50" s="103" t="s">
        <v>963</v>
      </c>
      <c r="C50" s="103" t="s">
        <v>838</v>
      </c>
      <c r="D50" s="167">
        <v>44490</v>
      </c>
      <c r="E50" s="103" t="s">
        <v>964</v>
      </c>
      <c r="F50" s="103"/>
    </row>
    <row r="51" spans="1:6" ht="42.75" x14ac:dyDescent="0.25">
      <c r="A51" s="103" t="s">
        <v>681</v>
      </c>
      <c r="B51" s="103" t="s">
        <v>963</v>
      </c>
      <c r="C51" s="103" t="s">
        <v>838</v>
      </c>
      <c r="D51" s="167">
        <v>44516</v>
      </c>
      <c r="E51" s="105" t="s">
        <v>974</v>
      </c>
      <c r="F51" s="103"/>
    </row>
    <row r="52" spans="1:6" ht="28.5" x14ac:dyDescent="0.25">
      <c r="A52" s="103" t="s">
        <v>724</v>
      </c>
      <c r="B52" s="103" t="s">
        <v>963</v>
      </c>
      <c r="C52" s="103" t="s">
        <v>838</v>
      </c>
      <c r="D52" s="167">
        <v>44532</v>
      </c>
      <c r="E52" s="105" t="s">
        <v>973</v>
      </c>
      <c r="F52" s="103"/>
    </row>
    <row r="53" spans="1:6" ht="28.5" x14ac:dyDescent="0.25">
      <c r="A53" s="103" t="s">
        <v>678</v>
      </c>
      <c r="B53" s="103" t="s">
        <v>963</v>
      </c>
      <c r="C53" s="103" t="s">
        <v>975</v>
      </c>
      <c r="D53" s="167">
        <v>44558</v>
      </c>
      <c r="E53" s="105" t="s">
        <v>976</v>
      </c>
      <c r="F53" s="103"/>
    </row>
    <row r="54" spans="1:6" ht="42.75" x14ac:dyDescent="0.2">
      <c r="A54" s="201" t="s">
        <v>678</v>
      </c>
      <c r="B54" s="201" t="s">
        <v>963</v>
      </c>
      <c r="C54" s="201" t="s">
        <v>975</v>
      </c>
      <c r="D54" s="202">
        <v>44558</v>
      </c>
      <c r="E54" s="203" t="s">
        <v>989</v>
      </c>
      <c r="F54" s="370" t="s">
        <v>1108</v>
      </c>
    </row>
    <row r="55" spans="1:6" s="390" customFormat="1" ht="42.75" x14ac:dyDescent="0.25">
      <c r="A55" s="103" t="s">
        <v>678</v>
      </c>
      <c r="B55" s="103" t="s">
        <v>1107</v>
      </c>
      <c r="C55" s="103"/>
      <c r="D55" s="167">
        <v>44775</v>
      </c>
      <c r="E55" s="105" t="s">
        <v>1116</v>
      </c>
      <c r="F55" s="103"/>
    </row>
    <row r="56" spans="1:6" s="390" customFormat="1" ht="71.25" x14ac:dyDescent="0.2">
      <c r="A56" s="201" t="s">
        <v>1114</v>
      </c>
      <c r="B56" s="201" t="s">
        <v>1107</v>
      </c>
      <c r="C56" s="201"/>
      <c r="D56" s="202">
        <v>44775</v>
      </c>
      <c r="E56" s="203" t="s">
        <v>1117</v>
      </c>
      <c r="F56" s="399" t="s">
        <v>1109</v>
      </c>
    </row>
    <row r="57" spans="1:6" s="397" customFormat="1" ht="28.5" x14ac:dyDescent="0.2">
      <c r="A57" s="394" t="s">
        <v>1204</v>
      </c>
      <c r="B57" s="394" t="s">
        <v>1195</v>
      </c>
      <c r="C57" s="394"/>
      <c r="D57" s="395">
        <v>44901</v>
      </c>
      <c r="E57" s="396" t="s">
        <v>1123</v>
      </c>
      <c r="F57" s="398" t="s">
        <v>1122</v>
      </c>
    </row>
    <row r="58" spans="1:6" s="103" customFormat="1" ht="28.5" x14ac:dyDescent="0.25">
      <c r="A58" s="141" t="s">
        <v>675</v>
      </c>
      <c r="B58" s="141" t="s">
        <v>1198</v>
      </c>
      <c r="C58" s="141"/>
      <c r="D58" s="166">
        <v>45108</v>
      </c>
      <c r="E58" s="400" t="s">
        <v>1202</v>
      </c>
      <c r="F58" s="141"/>
    </row>
    <row r="59" spans="1:6" s="103" customFormat="1" x14ac:dyDescent="0.25">
      <c r="A59" s="141" t="s">
        <v>1204</v>
      </c>
      <c r="B59" s="141"/>
      <c r="C59" s="141"/>
      <c r="D59" s="166">
        <v>45108</v>
      </c>
      <c r="E59" s="400" t="s">
        <v>1205</v>
      </c>
      <c r="F59" s="141"/>
    </row>
    <row r="60" spans="1:6" s="397" customFormat="1" x14ac:dyDescent="0.25">
      <c r="A60" s="141" t="s">
        <v>1199</v>
      </c>
      <c r="B60" s="141" t="s">
        <v>1198</v>
      </c>
      <c r="C60" s="141"/>
      <c r="D60" s="166">
        <v>45108</v>
      </c>
      <c r="E60" s="141" t="s">
        <v>1203</v>
      </c>
      <c r="F60" s="141" t="s">
        <v>1200</v>
      </c>
    </row>
  </sheetData>
  <pageMargins left="0.7" right="0.7" top="0.78740157499999996" bottom="0.78740157499999996" header="0.3" footer="0.3"/>
  <pageSetup paperSize="9" scale="91" orientation="landscape" r:id="rId1"/>
  <headerFooter>
    <oddHeader>&amp;LSDEP Schnittstelle 2020 Bern&amp;R&amp;A</oddHeader>
    <oddFooter>&amp;R&amp;P/&amp;N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F15"/>
  <sheetViews>
    <sheetView zoomScaleNormal="100" zoomScalePageLayoutView="70" workbookViewId="0">
      <selection activeCell="A7" sqref="A7"/>
    </sheetView>
  </sheetViews>
  <sheetFormatPr baseColWidth="10" defaultColWidth="11.42578125" defaultRowHeight="14.25" x14ac:dyDescent="0.25"/>
  <cols>
    <col min="1" max="1" width="41.140625" style="100" customWidth="1"/>
    <col min="2" max="2" width="70.5703125" style="100" customWidth="1"/>
    <col min="3" max="3" width="46.85546875" style="100" customWidth="1"/>
    <col min="4" max="16384" width="11.42578125" style="100"/>
  </cols>
  <sheetData>
    <row r="1" spans="1:6" s="144" customFormat="1" ht="30" x14ac:dyDescent="0.25">
      <c r="A1" s="106" t="s">
        <v>674</v>
      </c>
    </row>
    <row r="2" spans="1:6" s="144" customFormat="1" x14ac:dyDescent="0.25">
      <c r="A2" s="111" t="s">
        <v>962</v>
      </c>
      <c r="B2" s="107"/>
      <c r="C2" s="108"/>
      <c r="D2" s="108"/>
      <c r="E2" s="108"/>
      <c r="F2" s="108"/>
    </row>
    <row r="3" spans="1:6" ht="15" x14ac:dyDescent="0.25">
      <c r="A3" s="161" t="s">
        <v>731</v>
      </c>
      <c r="B3" s="162"/>
      <c r="C3" s="2"/>
      <c r="D3" s="2"/>
      <c r="E3" s="2"/>
      <c r="F3" s="2"/>
    </row>
    <row r="4" spans="1:6" x14ac:dyDescent="0.25">
      <c r="A4" s="1"/>
      <c r="B4" s="2"/>
      <c r="C4" s="2"/>
      <c r="D4" s="2"/>
      <c r="E4" s="2"/>
      <c r="F4" s="2"/>
    </row>
    <row r="5" spans="1:6" s="144" customFormat="1" x14ac:dyDescent="0.25">
      <c r="A5" s="111" t="s">
        <v>685</v>
      </c>
      <c r="B5" s="108"/>
      <c r="C5" s="108"/>
      <c r="D5" s="108"/>
      <c r="E5" s="108"/>
      <c r="F5" s="108"/>
    </row>
    <row r="6" spans="1:6" x14ac:dyDescent="0.25">
      <c r="B6" s="2"/>
      <c r="C6" s="2"/>
      <c r="D6" s="2"/>
      <c r="E6" s="2"/>
      <c r="F6" s="2"/>
    </row>
    <row r="7" spans="1:6" s="146" customFormat="1" ht="15" x14ac:dyDescent="0.25">
      <c r="A7" s="145" t="s">
        <v>673</v>
      </c>
      <c r="B7" s="145" t="s">
        <v>261</v>
      </c>
      <c r="C7" s="145" t="s">
        <v>262</v>
      </c>
      <c r="D7" s="145"/>
      <c r="E7" s="145"/>
      <c r="F7" s="145"/>
    </row>
    <row r="8" spans="1:6" s="164" customFormat="1" ht="62.25" customHeight="1" x14ac:dyDescent="0.25">
      <c r="A8" s="162" t="s">
        <v>204</v>
      </c>
      <c r="B8" s="163" t="s">
        <v>205</v>
      </c>
      <c r="C8" s="163" t="s">
        <v>206</v>
      </c>
      <c r="D8" s="162"/>
      <c r="E8" s="162"/>
      <c r="F8" s="162"/>
    </row>
    <row r="9" spans="1:6" s="164" customFormat="1" ht="59.25" customHeight="1" x14ac:dyDescent="0.25">
      <c r="A9" s="163" t="s">
        <v>207</v>
      </c>
      <c r="B9" s="163" t="s">
        <v>208</v>
      </c>
      <c r="C9" s="163" t="s">
        <v>209</v>
      </c>
      <c r="D9" s="162"/>
      <c r="E9" s="162"/>
      <c r="F9" s="162"/>
    </row>
    <row r="10" spans="1:6" s="164" customFormat="1" ht="54" x14ac:dyDescent="0.25">
      <c r="A10" s="163" t="s">
        <v>210</v>
      </c>
      <c r="B10" s="195" t="s">
        <v>966</v>
      </c>
      <c r="C10" s="163" t="s">
        <v>211</v>
      </c>
      <c r="D10" s="162"/>
      <c r="E10" s="162"/>
      <c r="F10" s="162"/>
    </row>
    <row r="11" spans="1:6" s="164" customFormat="1" ht="81" customHeight="1" x14ac:dyDescent="0.25">
      <c r="A11" s="163" t="s">
        <v>212</v>
      </c>
      <c r="B11" s="163" t="s">
        <v>250</v>
      </c>
      <c r="C11" s="163" t="s">
        <v>213</v>
      </c>
      <c r="D11" s="162"/>
      <c r="E11" s="162"/>
      <c r="F11" s="162"/>
    </row>
    <row r="12" spans="1:6" s="164" customFormat="1" ht="67.5" x14ac:dyDescent="0.25">
      <c r="A12" s="163" t="s">
        <v>214</v>
      </c>
      <c r="B12" s="163" t="s">
        <v>215</v>
      </c>
      <c r="C12" s="163" t="s">
        <v>209</v>
      </c>
      <c r="D12" s="162"/>
      <c r="E12" s="162"/>
      <c r="F12" s="162"/>
    </row>
    <row r="13" spans="1:6" s="164" customFormat="1" ht="27" x14ac:dyDescent="0.25">
      <c r="A13" s="163" t="s">
        <v>216</v>
      </c>
      <c r="B13" s="163" t="s">
        <v>217</v>
      </c>
      <c r="C13" s="163" t="s">
        <v>218</v>
      </c>
      <c r="D13" s="162"/>
      <c r="E13" s="162"/>
      <c r="F13" s="162"/>
    </row>
    <row r="14" spans="1:6" s="99" customFormat="1" ht="42.75" x14ac:dyDescent="0.25">
      <c r="A14" s="103" t="s">
        <v>847</v>
      </c>
      <c r="B14" s="105" t="s">
        <v>848</v>
      </c>
      <c r="C14" s="105" t="s">
        <v>849</v>
      </c>
    </row>
    <row r="15" spans="1:6" s="99" customFormat="1" x14ac:dyDescent="0.25"/>
  </sheetData>
  <customSheetViews>
    <customSheetView guid="{5A2CE18A-5277-4EF7-BE10-87706C2DEC9E}">
      <selection activeCell="C16" sqref="C16"/>
      <pageMargins left="0.7" right="0.7" top="0.78740157499999996" bottom="0.78740157499999996" header="0.3" footer="0.3"/>
      <pageSetup paperSize="9" orientation="portrait" r:id="rId1"/>
    </customSheetView>
    <customSheetView guid="{3E032787-507F-410C-89D2-13163FA1A821}">
      <selection activeCell="A25" sqref="A25"/>
      <pageMargins left="0.7" right="0.7" top="0.78740157499999996" bottom="0.78740157499999996" header="0.3" footer="0.3"/>
      <pageSetup paperSize="9" orientation="portrait" r:id="rId2"/>
    </customSheetView>
    <customSheetView guid="{578F384A-E30F-4AB0-9BE2-60241A58AF18}">
      <selection activeCell="C16" sqref="C16"/>
      <pageMargins left="0.7" right="0.7" top="0.78740157499999996" bottom="0.78740157499999996" header="0.3" footer="0.3"/>
      <pageSetup paperSize="9" orientation="portrait" r:id="rId3"/>
    </customSheetView>
  </customSheetViews>
  <hyperlinks>
    <hyperlink ref="A3" r:id="rId4" xr:uid="{00000000-0004-0000-0200-000000000000}"/>
  </hyperlinks>
  <pageMargins left="0.7" right="0.7" top="0.78740157499999996" bottom="0.78740157499999996" header="0.3" footer="0.3"/>
  <pageSetup paperSize="9" scale="91" orientation="landscape" r:id="rId5"/>
  <headerFooter>
    <oddHeader>&amp;LSDEP Schnittstelle 2020 Bern&amp;R&amp;A</oddHeader>
    <oddFooter>&amp;R&amp;P/&amp;N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2">
    <pageSetUpPr fitToPage="1"/>
  </sheetPr>
  <dimension ref="A1:R121"/>
  <sheetViews>
    <sheetView zoomScale="70" zoomScaleNormal="70" zoomScalePageLayoutView="40" workbookViewId="0">
      <selection activeCell="A2" sqref="A2"/>
    </sheetView>
  </sheetViews>
  <sheetFormatPr baseColWidth="10" defaultColWidth="11.42578125" defaultRowHeight="13.5" x14ac:dyDescent="0.25"/>
  <cols>
    <col min="1" max="1" width="16" style="111" customWidth="1"/>
    <col min="2" max="2" width="17.5703125" style="111" customWidth="1"/>
    <col min="3" max="3" width="28.85546875" style="111" customWidth="1"/>
    <col min="4" max="4" width="8" style="111" bestFit="1" customWidth="1"/>
    <col min="5" max="5" width="51.140625" style="111" customWidth="1"/>
    <col min="6" max="6" width="26.85546875" style="111" bestFit="1" customWidth="1"/>
    <col min="7" max="7" width="13.85546875" style="111" customWidth="1"/>
    <col min="8" max="8" width="33.85546875" style="109" customWidth="1"/>
    <col min="9" max="9" width="42.85546875" style="111" customWidth="1"/>
    <col min="10" max="11" width="19.140625" style="111" customWidth="1"/>
    <col min="12" max="12" width="17.85546875" style="111" bestFit="1" customWidth="1"/>
    <col min="13" max="13" width="17.85546875" style="111" customWidth="1"/>
    <col min="14" max="14" width="9.5703125" style="109" customWidth="1"/>
    <col min="15" max="17" width="11.42578125" style="111"/>
    <col min="18" max="18" width="39.5703125" style="111" bestFit="1" customWidth="1"/>
    <col min="19" max="16384" width="11.42578125" style="111"/>
  </cols>
  <sheetData>
    <row r="1" spans="1:18" s="103" customFormat="1" ht="30" x14ac:dyDescent="0.25">
      <c r="A1" s="102" t="s">
        <v>263</v>
      </c>
      <c r="B1" s="105"/>
      <c r="D1" s="105"/>
      <c r="E1" s="105"/>
      <c r="F1" s="116"/>
      <c r="G1" s="104"/>
      <c r="J1" s="105"/>
      <c r="K1" s="401" t="s">
        <v>264</v>
      </c>
      <c r="L1" s="401"/>
      <c r="M1" s="401"/>
      <c r="N1" s="117"/>
      <c r="O1" s="112" t="s">
        <v>265</v>
      </c>
      <c r="P1" s="118"/>
      <c r="Q1" s="118"/>
      <c r="R1" s="112" t="s">
        <v>266</v>
      </c>
    </row>
    <row r="2" spans="1:18" ht="40.5" x14ac:dyDescent="0.25">
      <c r="A2" s="113" t="s">
        <v>245</v>
      </c>
      <c r="B2" s="114" t="s">
        <v>267</v>
      </c>
      <c r="C2" s="114" t="s">
        <v>268</v>
      </c>
      <c r="D2" s="114" t="s">
        <v>0</v>
      </c>
      <c r="E2" s="114" t="s">
        <v>269</v>
      </c>
      <c r="F2" s="114" t="s">
        <v>270</v>
      </c>
      <c r="G2" s="113" t="s">
        <v>271</v>
      </c>
      <c r="H2" s="114" t="s">
        <v>261</v>
      </c>
      <c r="I2" s="114" t="s">
        <v>272</v>
      </c>
      <c r="J2" s="113" t="s">
        <v>273</v>
      </c>
      <c r="K2" s="114" t="s">
        <v>274</v>
      </c>
      <c r="L2" s="114" t="s">
        <v>233</v>
      </c>
      <c r="M2" s="114" t="s">
        <v>275</v>
      </c>
      <c r="N2" s="113" t="s">
        <v>276</v>
      </c>
      <c r="O2" s="114" t="s">
        <v>174</v>
      </c>
      <c r="P2" s="114" t="s">
        <v>176</v>
      </c>
      <c r="Q2" s="114" t="s">
        <v>177</v>
      </c>
    </row>
    <row r="3" spans="1:18" s="163" customFormat="1" ht="40.5" x14ac:dyDescent="0.25">
      <c r="A3" s="109" t="s">
        <v>158</v>
      </c>
      <c r="B3" s="109" t="s">
        <v>48</v>
      </c>
      <c r="C3" s="109" t="s">
        <v>245</v>
      </c>
      <c r="D3" s="109" t="s">
        <v>16</v>
      </c>
      <c r="E3" s="109" t="s">
        <v>158</v>
      </c>
      <c r="F3" s="109"/>
      <c r="G3" s="109"/>
      <c r="H3" s="109"/>
      <c r="I3" s="109" t="s">
        <v>225</v>
      </c>
      <c r="J3" s="109"/>
      <c r="K3" s="109" t="s">
        <v>222</v>
      </c>
      <c r="L3" s="109"/>
      <c r="M3" s="109"/>
      <c r="N3" s="109">
        <v>1</v>
      </c>
      <c r="O3" s="109" t="s">
        <v>219</v>
      </c>
      <c r="P3" s="109" t="s">
        <v>219</v>
      </c>
      <c r="Q3" s="109" t="s">
        <v>219</v>
      </c>
      <c r="R3" s="109" t="s">
        <v>227</v>
      </c>
    </row>
    <row r="4" spans="1:18" s="162" customFormat="1" ht="40.5" x14ac:dyDescent="0.2">
      <c r="A4" s="111" t="s">
        <v>158</v>
      </c>
      <c r="B4" s="109" t="s">
        <v>49</v>
      </c>
      <c r="C4" s="111" t="s">
        <v>277</v>
      </c>
      <c r="D4" s="111" t="s">
        <v>153</v>
      </c>
      <c r="E4" s="176"/>
      <c r="F4" s="111" t="s">
        <v>230</v>
      </c>
      <c r="G4" s="109" t="s">
        <v>246</v>
      </c>
      <c r="H4" s="109" t="s">
        <v>156</v>
      </c>
      <c r="I4" s="109" t="s">
        <v>278</v>
      </c>
      <c r="J4" s="176"/>
      <c r="K4" s="109" t="s">
        <v>222</v>
      </c>
      <c r="L4" s="176"/>
      <c r="M4" s="176"/>
      <c r="N4" s="109">
        <v>2</v>
      </c>
      <c r="O4" s="109" t="s">
        <v>219</v>
      </c>
      <c r="P4" s="109" t="s">
        <v>219</v>
      </c>
      <c r="Q4" s="109" t="s">
        <v>219</v>
      </c>
      <c r="R4" s="109" t="s">
        <v>227</v>
      </c>
    </row>
    <row r="5" spans="1:18" s="162" customFormat="1" ht="40.5" x14ac:dyDescent="0.2">
      <c r="A5" s="111" t="s">
        <v>158</v>
      </c>
      <c r="B5" s="109" t="s">
        <v>50</v>
      </c>
      <c r="C5" s="111" t="s">
        <v>279</v>
      </c>
      <c r="D5" s="111" t="s">
        <v>154</v>
      </c>
      <c r="E5" s="176"/>
      <c r="F5" s="111" t="s">
        <v>280</v>
      </c>
      <c r="G5" s="109" t="s">
        <v>246</v>
      </c>
      <c r="H5" s="109" t="s">
        <v>155</v>
      </c>
      <c r="I5" s="109" t="s">
        <v>281</v>
      </c>
      <c r="J5" s="176"/>
      <c r="K5" s="109" t="s">
        <v>222</v>
      </c>
      <c r="L5" s="176"/>
      <c r="M5" s="176"/>
      <c r="N5" s="109">
        <v>3</v>
      </c>
      <c r="O5" s="109" t="s">
        <v>219</v>
      </c>
      <c r="P5" s="109" t="s">
        <v>219</v>
      </c>
      <c r="Q5" s="109" t="s">
        <v>219</v>
      </c>
      <c r="R5" s="109" t="s">
        <v>227</v>
      </c>
    </row>
    <row r="6" spans="1:18" s="162" customFormat="1" ht="40.5" x14ac:dyDescent="0.2">
      <c r="A6" s="111" t="s">
        <v>158</v>
      </c>
      <c r="B6" s="109" t="s">
        <v>51</v>
      </c>
      <c r="C6" s="111" t="s">
        <v>282</v>
      </c>
      <c r="D6" s="111" t="s">
        <v>157</v>
      </c>
      <c r="E6" s="176"/>
      <c r="F6" s="176"/>
      <c r="G6" s="109" t="s">
        <v>246</v>
      </c>
      <c r="H6" s="109" t="s">
        <v>283</v>
      </c>
      <c r="I6" s="109" t="s">
        <v>284</v>
      </c>
      <c r="J6" s="176"/>
      <c r="K6" s="109" t="s">
        <v>222</v>
      </c>
      <c r="L6" s="176"/>
      <c r="M6" s="176"/>
      <c r="N6" s="109">
        <v>4</v>
      </c>
      <c r="O6" s="109" t="s">
        <v>219</v>
      </c>
      <c r="P6" s="109" t="s">
        <v>219</v>
      </c>
      <c r="Q6" s="109" t="s">
        <v>219</v>
      </c>
      <c r="R6" s="109" t="s">
        <v>227</v>
      </c>
    </row>
    <row r="7" spans="1:18" s="163" customFormat="1" ht="40.5" x14ac:dyDescent="0.25">
      <c r="A7" s="109" t="s">
        <v>47</v>
      </c>
      <c r="B7" s="109" t="s">
        <v>48</v>
      </c>
      <c r="C7" s="109" t="s">
        <v>245</v>
      </c>
      <c r="D7" s="109" t="s">
        <v>16</v>
      </c>
      <c r="E7" s="109" t="s">
        <v>47</v>
      </c>
      <c r="F7" s="109"/>
      <c r="G7" s="109"/>
      <c r="H7" s="109"/>
      <c r="I7" s="109" t="s">
        <v>226</v>
      </c>
      <c r="J7" s="109"/>
      <c r="K7" s="109" t="s">
        <v>222</v>
      </c>
      <c r="L7" s="109"/>
      <c r="M7" s="109"/>
      <c r="N7" s="109">
        <v>1</v>
      </c>
      <c r="O7" s="109" t="s">
        <v>219</v>
      </c>
      <c r="P7" s="109" t="s">
        <v>219</v>
      </c>
      <c r="Q7" s="109" t="s">
        <v>219</v>
      </c>
      <c r="R7" s="109" t="s">
        <v>227</v>
      </c>
    </row>
    <row r="8" spans="1:18" s="163" customFormat="1" ht="40.5" x14ac:dyDescent="0.25">
      <c r="A8" s="109" t="s">
        <v>47</v>
      </c>
      <c r="B8" s="109" t="s">
        <v>52</v>
      </c>
      <c r="C8" s="109" t="s">
        <v>285</v>
      </c>
      <c r="D8" s="109" t="s">
        <v>44</v>
      </c>
      <c r="E8" s="109"/>
      <c r="F8" s="109" t="s">
        <v>230</v>
      </c>
      <c r="G8" s="109" t="s">
        <v>234</v>
      </c>
      <c r="H8" s="109" t="s">
        <v>686</v>
      </c>
      <c r="I8" s="109"/>
      <c r="J8" s="109" t="s">
        <v>286</v>
      </c>
      <c r="K8" s="109" t="s">
        <v>222</v>
      </c>
      <c r="L8" s="109" t="s">
        <v>287</v>
      </c>
      <c r="M8" s="109" t="s">
        <v>45</v>
      </c>
      <c r="N8" s="109">
        <v>2</v>
      </c>
      <c r="O8" s="109" t="s">
        <v>219</v>
      </c>
      <c r="P8" s="109" t="s">
        <v>219</v>
      </c>
      <c r="Q8" s="109" t="s">
        <v>219</v>
      </c>
      <c r="R8" s="109" t="s">
        <v>227</v>
      </c>
    </row>
    <row r="9" spans="1:18" s="163" customFormat="1" ht="164.25" customHeight="1" x14ac:dyDescent="0.25">
      <c r="A9" s="109" t="s">
        <v>288</v>
      </c>
      <c r="B9" s="109" t="s">
        <v>53</v>
      </c>
      <c r="C9" s="109" t="s">
        <v>289</v>
      </c>
      <c r="D9" s="109" t="s">
        <v>15</v>
      </c>
      <c r="E9" s="109"/>
      <c r="F9" s="109" t="s">
        <v>687</v>
      </c>
      <c r="G9" s="109" t="s">
        <v>234</v>
      </c>
      <c r="H9" s="109" t="s">
        <v>290</v>
      </c>
      <c r="I9" s="109" t="s">
        <v>291</v>
      </c>
      <c r="J9" s="109" t="s">
        <v>292</v>
      </c>
      <c r="K9" s="109" t="s">
        <v>222</v>
      </c>
      <c r="L9" s="109" t="s">
        <v>287</v>
      </c>
      <c r="M9" s="109" t="s">
        <v>45</v>
      </c>
      <c r="N9" s="109">
        <v>3</v>
      </c>
      <c r="O9" s="109" t="s">
        <v>219</v>
      </c>
      <c r="P9" s="109" t="s">
        <v>219</v>
      </c>
      <c r="Q9" s="109" t="s">
        <v>219</v>
      </c>
      <c r="R9" s="109" t="s">
        <v>227</v>
      </c>
    </row>
    <row r="10" spans="1:18" s="162" customFormat="1" ht="81" x14ac:dyDescent="0.25">
      <c r="A10" s="109" t="s">
        <v>47</v>
      </c>
      <c r="B10" s="109" t="s">
        <v>54</v>
      </c>
      <c r="C10" s="109" t="s">
        <v>293</v>
      </c>
      <c r="D10" s="109" t="s">
        <v>19</v>
      </c>
      <c r="E10" s="177" t="s">
        <v>294</v>
      </c>
      <c r="F10" s="109" t="s">
        <v>295</v>
      </c>
      <c r="G10" s="109" t="s">
        <v>234</v>
      </c>
      <c r="H10" s="109" t="s">
        <v>296</v>
      </c>
      <c r="I10" s="109" t="s">
        <v>850</v>
      </c>
      <c r="J10" s="109" t="s">
        <v>228</v>
      </c>
      <c r="K10" s="109" t="s">
        <v>222</v>
      </c>
      <c r="L10" s="109" t="s">
        <v>287</v>
      </c>
      <c r="M10" s="109" t="s">
        <v>45</v>
      </c>
      <c r="N10" s="109">
        <v>4</v>
      </c>
      <c r="O10" s="109" t="s">
        <v>220</v>
      </c>
      <c r="P10" s="109" t="s">
        <v>219</v>
      </c>
      <c r="Q10" s="109" t="s">
        <v>219</v>
      </c>
      <c r="R10" s="109" t="s">
        <v>227</v>
      </c>
    </row>
    <row r="11" spans="1:18" s="162" customFormat="1" ht="40.5" x14ac:dyDescent="0.25">
      <c r="A11" s="109" t="s">
        <v>47</v>
      </c>
      <c r="B11" s="109" t="s">
        <v>55</v>
      </c>
      <c r="C11" s="109" t="s">
        <v>297</v>
      </c>
      <c r="D11" s="109" t="s">
        <v>180</v>
      </c>
      <c r="E11" s="109"/>
      <c r="F11" s="109" t="s">
        <v>295</v>
      </c>
      <c r="G11" s="109" t="s">
        <v>298</v>
      </c>
      <c r="H11" s="109" t="s">
        <v>732</v>
      </c>
      <c r="I11" s="109" t="s">
        <v>851</v>
      </c>
      <c r="J11" s="109" t="s">
        <v>228</v>
      </c>
      <c r="K11" s="109" t="s">
        <v>222</v>
      </c>
      <c r="L11" s="109" t="s">
        <v>239</v>
      </c>
      <c r="M11" s="109"/>
      <c r="N11" s="109">
        <v>5</v>
      </c>
      <c r="O11" s="109" t="s">
        <v>219</v>
      </c>
      <c r="P11" s="109" t="s">
        <v>219</v>
      </c>
      <c r="Q11" s="109" t="s">
        <v>219</v>
      </c>
      <c r="R11" s="109" t="s">
        <v>221</v>
      </c>
    </row>
    <row r="12" spans="1:18" s="162" customFormat="1" ht="81" x14ac:dyDescent="0.25">
      <c r="A12" s="109" t="s">
        <v>47</v>
      </c>
      <c r="B12" s="109" t="s">
        <v>56</v>
      </c>
      <c r="C12" s="109" t="s">
        <v>299</v>
      </c>
      <c r="D12" s="109" t="s">
        <v>172</v>
      </c>
      <c r="E12" s="109" t="s">
        <v>300</v>
      </c>
      <c r="F12" s="109" t="s">
        <v>295</v>
      </c>
      <c r="G12" s="109" t="s">
        <v>301</v>
      </c>
      <c r="H12" s="109" t="s">
        <v>688</v>
      </c>
      <c r="I12" s="109" t="s">
        <v>302</v>
      </c>
      <c r="J12" s="109" t="s">
        <v>228</v>
      </c>
      <c r="K12" s="109" t="s">
        <v>222</v>
      </c>
      <c r="L12" s="109" t="s">
        <v>233</v>
      </c>
      <c r="M12" s="109" t="s">
        <v>45</v>
      </c>
      <c r="N12" s="109">
        <v>6</v>
      </c>
      <c r="O12" s="109" t="s">
        <v>220</v>
      </c>
      <c r="P12" s="109" t="s">
        <v>219</v>
      </c>
      <c r="Q12" s="109" t="s">
        <v>219</v>
      </c>
      <c r="R12" s="109" t="s">
        <v>227</v>
      </c>
    </row>
    <row r="13" spans="1:18" s="162" customFormat="1" ht="108" x14ac:dyDescent="0.25">
      <c r="A13" s="109" t="s">
        <v>47</v>
      </c>
      <c r="B13" s="109" t="s">
        <v>57</v>
      </c>
      <c r="C13" s="109" t="s">
        <v>303</v>
      </c>
      <c r="D13" s="109" t="s">
        <v>17</v>
      </c>
      <c r="E13" s="195" t="s">
        <v>971</v>
      </c>
      <c r="F13" s="195" t="s">
        <v>295</v>
      </c>
      <c r="G13" s="195" t="s">
        <v>301</v>
      </c>
      <c r="H13" s="195" t="s">
        <v>733</v>
      </c>
      <c r="I13" s="195" t="s">
        <v>181</v>
      </c>
      <c r="J13" s="195" t="s">
        <v>228</v>
      </c>
      <c r="K13" s="195" t="s">
        <v>222</v>
      </c>
      <c r="L13" s="195" t="s">
        <v>970</v>
      </c>
      <c r="M13" s="109" t="s">
        <v>45</v>
      </c>
      <c r="N13" s="109">
        <v>7</v>
      </c>
      <c r="O13" s="109" t="s">
        <v>219</v>
      </c>
      <c r="P13" s="109" t="s">
        <v>220</v>
      </c>
      <c r="Q13" s="109" t="s">
        <v>220</v>
      </c>
      <c r="R13" s="111" t="s">
        <v>221</v>
      </c>
    </row>
    <row r="14" spans="1:18" s="162" customFormat="1" ht="150.75" customHeight="1" x14ac:dyDescent="0.25">
      <c r="A14" s="109" t="s">
        <v>47</v>
      </c>
      <c r="B14" s="109" t="s">
        <v>58</v>
      </c>
      <c r="C14" s="109" t="s">
        <v>304</v>
      </c>
      <c r="D14" s="109" t="s">
        <v>2</v>
      </c>
      <c r="E14" s="109"/>
      <c r="F14" s="109" t="s">
        <v>305</v>
      </c>
      <c r="G14" s="109" t="s">
        <v>306</v>
      </c>
      <c r="H14" s="109" t="s">
        <v>852</v>
      </c>
      <c r="I14" s="109" t="s">
        <v>307</v>
      </c>
      <c r="J14" s="109" t="s">
        <v>734</v>
      </c>
      <c r="K14" s="109" t="s">
        <v>222</v>
      </c>
      <c r="L14" s="109" t="s">
        <v>287</v>
      </c>
      <c r="M14" s="109" t="s">
        <v>45</v>
      </c>
      <c r="N14" s="109">
        <v>8</v>
      </c>
      <c r="O14" s="109" t="s">
        <v>219</v>
      </c>
      <c r="P14" s="109" t="s">
        <v>220</v>
      </c>
      <c r="Q14" s="109" t="s">
        <v>220</v>
      </c>
      <c r="R14" s="111" t="s">
        <v>240</v>
      </c>
    </row>
    <row r="15" spans="1:18" s="162" customFormat="1" ht="54" x14ac:dyDescent="0.25">
      <c r="A15" s="109" t="s">
        <v>47</v>
      </c>
      <c r="B15" s="109" t="s">
        <v>59</v>
      </c>
      <c r="C15" s="109" t="s">
        <v>308</v>
      </c>
      <c r="D15" s="109" t="s">
        <v>2</v>
      </c>
      <c r="E15" s="109"/>
      <c r="F15" s="109" t="s">
        <v>305</v>
      </c>
      <c r="G15" s="109" t="s">
        <v>306</v>
      </c>
      <c r="H15" s="109" t="s">
        <v>852</v>
      </c>
      <c r="I15" s="109" t="s">
        <v>309</v>
      </c>
      <c r="J15" s="109" t="s">
        <v>734</v>
      </c>
      <c r="K15" s="109" t="s">
        <v>222</v>
      </c>
      <c r="L15" s="109" t="s">
        <v>287</v>
      </c>
      <c r="M15" s="109" t="s">
        <v>45</v>
      </c>
      <c r="N15" s="109">
        <v>9</v>
      </c>
      <c r="O15" s="109" t="s">
        <v>219</v>
      </c>
      <c r="P15" s="109" t="s">
        <v>220</v>
      </c>
      <c r="Q15" s="109" t="s">
        <v>220</v>
      </c>
      <c r="R15" s="111" t="s">
        <v>240</v>
      </c>
    </row>
    <row r="16" spans="1:18" s="162" customFormat="1" ht="54" x14ac:dyDescent="0.25">
      <c r="A16" s="109" t="s">
        <v>47</v>
      </c>
      <c r="B16" s="109" t="s">
        <v>60</v>
      </c>
      <c r="C16" s="109" t="s">
        <v>310</v>
      </c>
      <c r="D16" s="109" t="s">
        <v>2</v>
      </c>
      <c r="E16" s="109"/>
      <c r="F16" s="109" t="s">
        <v>305</v>
      </c>
      <c r="G16" s="109" t="s">
        <v>306</v>
      </c>
      <c r="H16" s="109" t="s">
        <v>852</v>
      </c>
      <c r="I16" s="109" t="s">
        <v>311</v>
      </c>
      <c r="J16" s="109" t="s">
        <v>734</v>
      </c>
      <c r="K16" s="109" t="s">
        <v>222</v>
      </c>
      <c r="L16" s="109" t="s">
        <v>287</v>
      </c>
      <c r="M16" s="109" t="s">
        <v>45</v>
      </c>
      <c r="N16" s="109">
        <v>10</v>
      </c>
      <c r="O16" s="109" t="s">
        <v>219</v>
      </c>
      <c r="P16" s="109" t="s">
        <v>220</v>
      </c>
      <c r="Q16" s="109" t="s">
        <v>220</v>
      </c>
      <c r="R16" s="111" t="s">
        <v>240</v>
      </c>
    </row>
    <row r="17" spans="1:18" s="162" customFormat="1" ht="54" x14ac:dyDescent="0.25">
      <c r="A17" s="109" t="s">
        <v>47</v>
      </c>
      <c r="B17" s="109" t="s">
        <v>61</v>
      </c>
      <c r="C17" s="109" t="s">
        <v>312</v>
      </c>
      <c r="D17" s="109" t="s">
        <v>2</v>
      </c>
      <c r="E17" s="109"/>
      <c r="F17" s="109" t="s">
        <v>305</v>
      </c>
      <c r="G17" s="109" t="s">
        <v>306</v>
      </c>
      <c r="H17" s="109" t="s">
        <v>852</v>
      </c>
      <c r="I17" s="109" t="s">
        <v>313</v>
      </c>
      <c r="J17" s="109" t="s">
        <v>734</v>
      </c>
      <c r="K17" s="109" t="s">
        <v>222</v>
      </c>
      <c r="L17" s="109" t="s">
        <v>287</v>
      </c>
      <c r="M17" s="109" t="s">
        <v>45</v>
      </c>
      <c r="N17" s="109">
        <v>11</v>
      </c>
      <c r="O17" s="109" t="s">
        <v>219</v>
      </c>
      <c r="P17" s="109" t="s">
        <v>220</v>
      </c>
      <c r="Q17" s="109" t="s">
        <v>220</v>
      </c>
      <c r="R17" s="111" t="s">
        <v>240</v>
      </c>
    </row>
    <row r="18" spans="1:18" s="162" customFormat="1" ht="54" x14ac:dyDescent="0.25">
      <c r="A18" s="109" t="s">
        <v>47</v>
      </c>
      <c r="B18" s="109" t="s">
        <v>62</v>
      </c>
      <c r="C18" s="109" t="s">
        <v>314</v>
      </c>
      <c r="D18" s="109" t="s">
        <v>2</v>
      </c>
      <c r="E18" s="109"/>
      <c r="F18" s="109" t="s">
        <v>305</v>
      </c>
      <c r="G18" s="109" t="s">
        <v>306</v>
      </c>
      <c r="H18" s="109" t="s">
        <v>852</v>
      </c>
      <c r="I18" s="109" t="s">
        <v>315</v>
      </c>
      <c r="J18" s="109" t="s">
        <v>734</v>
      </c>
      <c r="K18" s="109" t="s">
        <v>222</v>
      </c>
      <c r="L18" s="109" t="s">
        <v>287</v>
      </c>
      <c r="M18" s="109" t="s">
        <v>45</v>
      </c>
      <c r="N18" s="109">
        <v>12</v>
      </c>
      <c r="O18" s="109" t="s">
        <v>219</v>
      </c>
      <c r="P18" s="109" t="s">
        <v>220</v>
      </c>
      <c r="Q18" s="109" t="s">
        <v>220</v>
      </c>
      <c r="R18" s="111" t="s">
        <v>240</v>
      </c>
    </row>
    <row r="19" spans="1:18" s="162" customFormat="1" ht="40.5" x14ac:dyDescent="0.25">
      <c r="A19" s="109" t="s">
        <v>47</v>
      </c>
      <c r="B19" s="109" t="s">
        <v>63</v>
      </c>
      <c r="C19" s="109" t="s">
        <v>316</v>
      </c>
      <c r="D19" s="109" t="s">
        <v>2</v>
      </c>
      <c r="E19" s="109"/>
      <c r="F19" s="109" t="s">
        <v>305</v>
      </c>
      <c r="G19" s="109" t="s">
        <v>306</v>
      </c>
      <c r="H19" s="109" t="s">
        <v>852</v>
      </c>
      <c r="I19" s="109" t="s">
        <v>317</v>
      </c>
      <c r="J19" s="109" t="s">
        <v>228</v>
      </c>
      <c r="K19" s="109" t="s">
        <v>222</v>
      </c>
      <c r="L19" s="109" t="s">
        <v>239</v>
      </c>
      <c r="M19" s="109"/>
      <c r="N19" s="109">
        <v>13</v>
      </c>
      <c r="O19" s="109" t="s">
        <v>219</v>
      </c>
      <c r="P19" s="109" t="s">
        <v>220</v>
      </c>
      <c r="Q19" s="109" t="s">
        <v>220</v>
      </c>
      <c r="R19" s="111" t="s">
        <v>221</v>
      </c>
    </row>
    <row r="20" spans="1:18" s="162" customFormat="1" ht="54" x14ac:dyDescent="0.25">
      <c r="A20" s="109" t="s">
        <v>47</v>
      </c>
      <c r="B20" s="109" t="s">
        <v>64</v>
      </c>
      <c r="C20" s="109" t="s">
        <v>318</v>
      </c>
      <c r="D20" s="109" t="s">
        <v>2</v>
      </c>
      <c r="E20" s="109"/>
      <c r="F20" s="109" t="s">
        <v>305</v>
      </c>
      <c r="G20" s="109" t="s">
        <v>306</v>
      </c>
      <c r="H20" s="109" t="s">
        <v>852</v>
      </c>
      <c r="I20" s="109" t="s">
        <v>319</v>
      </c>
      <c r="J20" s="109" t="s">
        <v>228</v>
      </c>
      <c r="K20" s="109" t="s">
        <v>222</v>
      </c>
      <c r="L20" s="109" t="s">
        <v>239</v>
      </c>
      <c r="M20" s="109"/>
      <c r="N20" s="109">
        <v>14</v>
      </c>
      <c r="O20" s="109" t="s">
        <v>219</v>
      </c>
      <c r="P20" s="109" t="s">
        <v>220</v>
      </c>
      <c r="Q20" s="109" t="s">
        <v>220</v>
      </c>
      <c r="R20" s="111" t="s">
        <v>221</v>
      </c>
    </row>
    <row r="21" spans="1:18" s="162" customFormat="1" ht="81" x14ac:dyDescent="0.25">
      <c r="A21" s="109" t="s">
        <v>47</v>
      </c>
      <c r="B21" s="109" t="s">
        <v>65</v>
      </c>
      <c r="C21" s="109" t="s">
        <v>320</v>
      </c>
      <c r="D21" s="109" t="s">
        <v>2</v>
      </c>
      <c r="E21" s="109"/>
      <c r="F21" s="109" t="s">
        <v>305</v>
      </c>
      <c r="G21" s="109" t="s">
        <v>306</v>
      </c>
      <c r="H21" s="109" t="s">
        <v>852</v>
      </c>
      <c r="I21" s="109" t="s">
        <v>735</v>
      </c>
      <c r="J21" s="109" t="s">
        <v>734</v>
      </c>
      <c r="K21" s="109" t="s">
        <v>222</v>
      </c>
      <c r="L21" s="109" t="s">
        <v>287</v>
      </c>
      <c r="M21" s="109" t="s">
        <v>45</v>
      </c>
      <c r="N21" s="109">
        <v>15</v>
      </c>
      <c r="O21" s="109" t="s">
        <v>219</v>
      </c>
      <c r="P21" s="109" t="s">
        <v>220</v>
      </c>
      <c r="Q21" s="109" t="s">
        <v>220</v>
      </c>
      <c r="R21" s="111" t="s">
        <v>240</v>
      </c>
    </row>
    <row r="22" spans="1:18" s="162" customFormat="1" ht="81" x14ac:dyDescent="0.25">
      <c r="A22" s="109" t="s">
        <v>47</v>
      </c>
      <c r="B22" s="109" t="s">
        <v>66</v>
      </c>
      <c r="C22" s="109" t="s">
        <v>321</v>
      </c>
      <c r="D22" s="109" t="s">
        <v>2</v>
      </c>
      <c r="E22" s="109"/>
      <c r="F22" s="109" t="s">
        <v>322</v>
      </c>
      <c r="G22" s="109" t="s">
        <v>323</v>
      </c>
      <c r="H22" s="109" t="s">
        <v>852</v>
      </c>
      <c r="I22" s="109" t="s">
        <v>324</v>
      </c>
      <c r="J22" s="109" t="s">
        <v>734</v>
      </c>
      <c r="K22" s="109" t="s">
        <v>222</v>
      </c>
      <c r="L22" s="109" t="s">
        <v>287</v>
      </c>
      <c r="M22" s="109" t="s">
        <v>45</v>
      </c>
      <c r="N22" s="109">
        <v>16</v>
      </c>
      <c r="O22" s="109" t="s">
        <v>220</v>
      </c>
      <c r="P22" s="109" t="s">
        <v>220</v>
      </c>
      <c r="Q22" s="109" t="s">
        <v>220</v>
      </c>
      <c r="R22" s="109" t="s">
        <v>227</v>
      </c>
    </row>
    <row r="23" spans="1:18" s="162" customFormat="1" ht="54" x14ac:dyDescent="0.25">
      <c r="A23" s="109" t="s">
        <v>47</v>
      </c>
      <c r="B23" s="109" t="s">
        <v>67</v>
      </c>
      <c r="C23" s="109" t="s">
        <v>325</v>
      </c>
      <c r="D23" s="109" t="s">
        <v>2</v>
      </c>
      <c r="E23" s="109"/>
      <c r="F23" s="109" t="s">
        <v>322</v>
      </c>
      <c r="G23" s="109" t="s">
        <v>323</v>
      </c>
      <c r="H23" s="109" t="s">
        <v>852</v>
      </c>
      <c r="I23" s="109" t="s">
        <v>326</v>
      </c>
      <c r="J23" s="109" t="s">
        <v>734</v>
      </c>
      <c r="K23" s="109" t="s">
        <v>222</v>
      </c>
      <c r="L23" s="109" t="s">
        <v>287</v>
      </c>
      <c r="M23" s="109" t="s">
        <v>45</v>
      </c>
      <c r="N23" s="109">
        <v>17</v>
      </c>
      <c r="O23" s="109" t="s">
        <v>220</v>
      </c>
      <c r="P23" s="109" t="s">
        <v>220</v>
      </c>
      <c r="Q23" s="109" t="s">
        <v>220</v>
      </c>
      <c r="R23" s="109" t="s">
        <v>227</v>
      </c>
    </row>
    <row r="24" spans="1:18" s="162" customFormat="1" ht="54" x14ac:dyDescent="0.25">
      <c r="A24" s="109" t="s">
        <v>47</v>
      </c>
      <c r="B24" s="109" t="s">
        <v>68</v>
      </c>
      <c r="C24" s="109" t="s">
        <v>327</v>
      </c>
      <c r="D24" s="109" t="s">
        <v>2</v>
      </c>
      <c r="E24" s="109"/>
      <c r="F24" s="109" t="s">
        <v>322</v>
      </c>
      <c r="G24" s="109" t="s">
        <v>323</v>
      </c>
      <c r="H24" s="109" t="s">
        <v>852</v>
      </c>
      <c r="I24" s="109" t="s">
        <v>328</v>
      </c>
      <c r="J24" s="109" t="s">
        <v>734</v>
      </c>
      <c r="K24" s="109" t="s">
        <v>222</v>
      </c>
      <c r="L24" s="109" t="s">
        <v>287</v>
      </c>
      <c r="M24" s="109" t="s">
        <v>45</v>
      </c>
      <c r="N24" s="109">
        <v>18</v>
      </c>
      <c r="O24" s="109" t="s">
        <v>220</v>
      </c>
      <c r="P24" s="109" t="s">
        <v>220</v>
      </c>
      <c r="Q24" s="109" t="s">
        <v>220</v>
      </c>
      <c r="R24" s="109" t="s">
        <v>227</v>
      </c>
    </row>
    <row r="25" spans="1:18" s="162" customFormat="1" ht="54" x14ac:dyDescent="0.25">
      <c r="A25" s="109" t="s">
        <v>47</v>
      </c>
      <c r="B25" s="109" t="s">
        <v>69</v>
      </c>
      <c r="C25" s="109" t="s">
        <v>329</v>
      </c>
      <c r="D25" s="109" t="s">
        <v>2</v>
      </c>
      <c r="E25" s="109"/>
      <c r="F25" s="109" t="s">
        <v>322</v>
      </c>
      <c r="G25" s="109" t="s">
        <v>323</v>
      </c>
      <c r="H25" s="109" t="s">
        <v>852</v>
      </c>
      <c r="I25" s="109" t="s">
        <v>330</v>
      </c>
      <c r="J25" s="109" t="s">
        <v>734</v>
      </c>
      <c r="K25" s="109" t="s">
        <v>222</v>
      </c>
      <c r="L25" s="109" t="s">
        <v>287</v>
      </c>
      <c r="M25" s="109" t="s">
        <v>45</v>
      </c>
      <c r="N25" s="109">
        <v>19</v>
      </c>
      <c r="O25" s="109" t="s">
        <v>220</v>
      </c>
      <c r="P25" s="109" t="s">
        <v>220</v>
      </c>
      <c r="Q25" s="109" t="s">
        <v>220</v>
      </c>
      <c r="R25" s="109" t="s">
        <v>227</v>
      </c>
    </row>
    <row r="26" spans="1:18" s="162" customFormat="1" ht="54" x14ac:dyDescent="0.25">
      <c r="A26" s="109" t="s">
        <v>47</v>
      </c>
      <c r="B26" s="109" t="s">
        <v>70</v>
      </c>
      <c r="C26" s="109" t="s">
        <v>331</v>
      </c>
      <c r="D26" s="109" t="s">
        <v>2</v>
      </c>
      <c r="E26" s="109"/>
      <c r="F26" s="109" t="s">
        <v>322</v>
      </c>
      <c r="G26" s="109" t="s">
        <v>323</v>
      </c>
      <c r="H26" s="109" t="s">
        <v>852</v>
      </c>
      <c r="I26" s="109" t="s">
        <v>332</v>
      </c>
      <c r="J26" s="109" t="s">
        <v>734</v>
      </c>
      <c r="K26" s="109" t="s">
        <v>222</v>
      </c>
      <c r="L26" s="109" t="s">
        <v>287</v>
      </c>
      <c r="M26" s="109" t="s">
        <v>45</v>
      </c>
      <c r="N26" s="109">
        <v>20</v>
      </c>
      <c r="O26" s="109" t="s">
        <v>220</v>
      </c>
      <c r="P26" s="109" t="s">
        <v>220</v>
      </c>
      <c r="Q26" s="109" t="s">
        <v>220</v>
      </c>
      <c r="R26" s="109" t="s">
        <v>227</v>
      </c>
    </row>
    <row r="27" spans="1:18" s="162" customFormat="1" ht="67.5" x14ac:dyDescent="0.25">
      <c r="A27" s="109" t="s">
        <v>47</v>
      </c>
      <c r="B27" s="109" t="s">
        <v>71</v>
      </c>
      <c r="C27" s="109" t="s">
        <v>333</v>
      </c>
      <c r="D27" s="109" t="s">
        <v>2</v>
      </c>
      <c r="E27" s="109"/>
      <c r="F27" s="109" t="s">
        <v>177</v>
      </c>
      <c r="G27" s="109" t="s">
        <v>323</v>
      </c>
      <c r="H27" s="109" t="s">
        <v>852</v>
      </c>
      <c r="I27" s="109" t="s">
        <v>334</v>
      </c>
      <c r="J27" s="109" t="s">
        <v>734</v>
      </c>
      <c r="K27" s="109" t="s">
        <v>222</v>
      </c>
      <c r="L27" s="109" t="s">
        <v>233</v>
      </c>
      <c r="M27" s="109" t="s">
        <v>45</v>
      </c>
      <c r="N27" s="109">
        <v>21</v>
      </c>
      <c r="O27" s="109" t="s">
        <v>220</v>
      </c>
      <c r="P27" s="109" t="s">
        <v>220</v>
      </c>
      <c r="Q27" s="109" t="s">
        <v>220</v>
      </c>
      <c r="R27" s="109" t="s">
        <v>227</v>
      </c>
    </row>
    <row r="28" spans="1:18" s="162" customFormat="1" ht="67.5" x14ac:dyDescent="0.25">
      <c r="A28" s="109" t="s">
        <v>47</v>
      </c>
      <c r="B28" s="109" t="s">
        <v>72</v>
      </c>
      <c r="C28" s="109" t="s">
        <v>335</v>
      </c>
      <c r="D28" s="109" t="s">
        <v>2</v>
      </c>
      <c r="E28" s="109"/>
      <c r="F28" s="109" t="s">
        <v>177</v>
      </c>
      <c r="G28" s="109" t="s">
        <v>323</v>
      </c>
      <c r="H28" s="109" t="s">
        <v>852</v>
      </c>
      <c r="I28" s="109" t="s">
        <v>336</v>
      </c>
      <c r="J28" s="109" t="s">
        <v>734</v>
      </c>
      <c r="K28" s="109" t="s">
        <v>222</v>
      </c>
      <c r="L28" s="109" t="s">
        <v>233</v>
      </c>
      <c r="M28" s="109" t="s">
        <v>45</v>
      </c>
      <c r="N28" s="109">
        <v>22</v>
      </c>
      <c r="O28" s="109" t="s">
        <v>220</v>
      </c>
      <c r="P28" s="109" t="s">
        <v>220</v>
      </c>
      <c r="Q28" s="109" t="s">
        <v>220</v>
      </c>
      <c r="R28" s="109" t="s">
        <v>227</v>
      </c>
    </row>
    <row r="29" spans="1:18" s="162" customFormat="1" ht="67.5" x14ac:dyDescent="0.25">
      <c r="A29" s="109" t="s">
        <v>47</v>
      </c>
      <c r="B29" s="109" t="s">
        <v>73</v>
      </c>
      <c r="C29" s="109" t="s">
        <v>337</v>
      </c>
      <c r="D29" s="109" t="s">
        <v>2</v>
      </c>
      <c r="E29" s="109"/>
      <c r="F29" s="109" t="s">
        <v>177</v>
      </c>
      <c r="G29" s="109" t="s">
        <v>323</v>
      </c>
      <c r="H29" s="109" t="s">
        <v>852</v>
      </c>
      <c r="I29" s="109" t="s">
        <v>338</v>
      </c>
      <c r="J29" s="109" t="s">
        <v>734</v>
      </c>
      <c r="K29" s="109" t="s">
        <v>222</v>
      </c>
      <c r="L29" s="109" t="s">
        <v>233</v>
      </c>
      <c r="M29" s="109" t="s">
        <v>45</v>
      </c>
      <c r="N29" s="109">
        <v>23</v>
      </c>
      <c r="O29" s="109" t="s">
        <v>220</v>
      </c>
      <c r="P29" s="109" t="s">
        <v>220</v>
      </c>
      <c r="Q29" s="109" t="s">
        <v>220</v>
      </c>
      <c r="R29" s="109" t="s">
        <v>227</v>
      </c>
    </row>
    <row r="30" spans="1:18" s="162" customFormat="1" ht="67.5" x14ac:dyDescent="0.25">
      <c r="A30" s="109" t="s">
        <v>47</v>
      </c>
      <c r="B30" s="109" t="s">
        <v>74</v>
      </c>
      <c r="C30" s="109" t="s">
        <v>339</v>
      </c>
      <c r="D30" s="109" t="s">
        <v>2</v>
      </c>
      <c r="E30" s="109"/>
      <c r="F30" s="109" t="s">
        <v>177</v>
      </c>
      <c r="G30" s="109" t="s">
        <v>323</v>
      </c>
      <c r="H30" s="109" t="s">
        <v>852</v>
      </c>
      <c r="I30" s="109" t="s">
        <v>340</v>
      </c>
      <c r="J30" s="109" t="s">
        <v>734</v>
      </c>
      <c r="K30" s="109" t="s">
        <v>222</v>
      </c>
      <c r="L30" s="109" t="s">
        <v>233</v>
      </c>
      <c r="M30" s="109" t="s">
        <v>45</v>
      </c>
      <c r="N30" s="109">
        <v>24</v>
      </c>
      <c r="O30" s="109" t="s">
        <v>220</v>
      </c>
      <c r="P30" s="109" t="s">
        <v>220</v>
      </c>
      <c r="Q30" s="109" t="s">
        <v>220</v>
      </c>
      <c r="R30" s="109" t="s">
        <v>227</v>
      </c>
    </row>
    <row r="31" spans="1:18" s="163" customFormat="1" ht="54" x14ac:dyDescent="0.25">
      <c r="A31" s="109" t="s">
        <v>47</v>
      </c>
      <c r="B31" s="109" t="s">
        <v>75</v>
      </c>
      <c r="C31" s="109" t="s">
        <v>341</v>
      </c>
      <c r="D31" s="109" t="s">
        <v>2</v>
      </c>
      <c r="E31" s="109"/>
      <c r="F31" s="109" t="s">
        <v>177</v>
      </c>
      <c r="G31" s="109" t="s">
        <v>323</v>
      </c>
      <c r="H31" s="109" t="s">
        <v>852</v>
      </c>
      <c r="I31" s="109" t="s">
        <v>342</v>
      </c>
      <c r="J31" s="109" t="s">
        <v>734</v>
      </c>
      <c r="K31" s="109" t="s">
        <v>222</v>
      </c>
      <c r="L31" s="109" t="s">
        <v>233</v>
      </c>
      <c r="M31" s="109" t="s">
        <v>45</v>
      </c>
      <c r="N31" s="109">
        <v>25</v>
      </c>
      <c r="O31" s="109" t="s">
        <v>220</v>
      </c>
      <c r="P31" s="109" t="s">
        <v>220</v>
      </c>
      <c r="Q31" s="109" t="s">
        <v>220</v>
      </c>
      <c r="R31" s="109" t="s">
        <v>227</v>
      </c>
    </row>
    <row r="32" spans="1:18" s="163" customFormat="1" ht="54" x14ac:dyDescent="0.25">
      <c r="A32" s="109" t="s">
        <v>47</v>
      </c>
      <c r="B32" s="109" t="s">
        <v>76</v>
      </c>
      <c r="C32" s="109" t="s">
        <v>343</v>
      </c>
      <c r="D32" s="109" t="s">
        <v>2</v>
      </c>
      <c r="E32" s="109"/>
      <c r="F32" s="109" t="s">
        <v>177</v>
      </c>
      <c r="G32" s="109" t="s">
        <v>323</v>
      </c>
      <c r="H32" s="109" t="s">
        <v>852</v>
      </c>
      <c r="I32" s="109" t="s">
        <v>344</v>
      </c>
      <c r="J32" s="109" t="s">
        <v>734</v>
      </c>
      <c r="K32" s="109" t="s">
        <v>222</v>
      </c>
      <c r="L32" s="109" t="s">
        <v>233</v>
      </c>
      <c r="M32" s="109" t="s">
        <v>45</v>
      </c>
      <c r="N32" s="109">
        <v>26</v>
      </c>
      <c r="O32" s="109" t="s">
        <v>220</v>
      </c>
      <c r="P32" s="109" t="s">
        <v>220</v>
      </c>
      <c r="Q32" s="109" t="s">
        <v>220</v>
      </c>
      <c r="R32" s="109" t="s">
        <v>227</v>
      </c>
    </row>
    <row r="33" spans="1:18" s="162" customFormat="1" ht="54" x14ac:dyDescent="0.25">
      <c r="A33" s="109" t="s">
        <v>47</v>
      </c>
      <c r="B33" s="109" t="s">
        <v>77</v>
      </c>
      <c r="C33" s="109" t="s">
        <v>345</v>
      </c>
      <c r="D33" s="109" t="s">
        <v>2</v>
      </c>
      <c r="E33" s="109"/>
      <c r="F33" s="109" t="s">
        <v>322</v>
      </c>
      <c r="G33" s="109" t="s">
        <v>323</v>
      </c>
      <c r="H33" s="109" t="s">
        <v>852</v>
      </c>
      <c r="I33" s="109" t="s">
        <v>346</v>
      </c>
      <c r="J33" s="109" t="s">
        <v>734</v>
      </c>
      <c r="K33" s="109" t="s">
        <v>222</v>
      </c>
      <c r="L33" s="109" t="s">
        <v>233</v>
      </c>
      <c r="M33" s="109" t="s">
        <v>45</v>
      </c>
      <c r="N33" s="109">
        <v>27</v>
      </c>
      <c r="O33" s="109" t="s">
        <v>220</v>
      </c>
      <c r="P33" s="109" t="s">
        <v>220</v>
      </c>
      <c r="Q33" s="109" t="s">
        <v>220</v>
      </c>
      <c r="R33" s="109" t="s">
        <v>227</v>
      </c>
    </row>
    <row r="34" spans="1:18" s="162" customFormat="1" ht="54" x14ac:dyDescent="0.25">
      <c r="A34" s="109" t="s">
        <v>47</v>
      </c>
      <c r="B34" s="109" t="s">
        <v>78</v>
      </c>
      <c r="C34" s="109" t="s">
        <v>347</v>
      </c>
      <c r="D34" s="109" t="s">
        <v>2</v>
      </c>
      <c r="E34" s="109"/>
      <c r="F34" s="109" t="s">
        <v>322</v>
      </c>
      <c r="G34" s="109" t="s">
        <v>323</v>
      </c>
      <c r="H34" s="109" t="s">
        <v>852</v>
      </c>
      <c r="I34" s="109" t="s">
        <v>348</v>
      </c>
      <c r="J34" s="109" t="s">
        <v>734</v>
      </c>
      <c r="K34" s="109" t="s">
        <v>222</v>
      </c>
      <c r="L34" s="109" t="s">
        <v>233</v>
      </c>
      <c r="M34" s="109" t="s">
        <v>45</v>
      </c>
      <c r="N34" s="109">
        <v>28</v>
      </c>
      <c r="O34" s="109" t="s">
        <v>220</v>
      </c>
      <c r="P34" s="109" t="s">
        <v>220</v>
      </c>
      <c r="Q34" s="109" t="s">
        <v>220</v>
      </c>
      <c r="R34" s="109" t="s">
        <v>227</v>
      </c>
    </row>
    <row r="35" spans="1:18" s="162" customFormat="1" ht="54" x14ac:dyDescent="0.25">
      <c r="A35" s="109" t="s">
        <v>47</v>
      </c>
      <c r="B35" s="109" t="s">
        <v>79</v>
      </c>
      <c r="C35" s="109" t="s">
        <v>349</v>
      </c>
      <c r="D35" s="109" t="s">
        <v>2</v>
      </c>
      <c r="E35" s="109"/>
      <c r="F35" s="109" t="s">
        <v>322</v>
      </c>
      <c r="G35" s="109" t="s">
        <v>323</v>
      </c>
      <c r="H35" s="109" t="s">
        <v>852</v>
      </c>
      <c r="I35" s="109" t="s">
        <v>350</v>
      </c>
      <c r="J35" s="109" t="s">
        <v>734</v>
      </c>
      <c r="K35" s="109" t="s">
        <v>222</v>
      </c>
      <c r="L35" s="109" t="s">
        <v>233</v>
      </c>
      <c r="M35" s="109" t="s">
        <v>45</v>
      </c>
      <c r="N35" s="109">
        <v>29</v>
      </c>
      <c r="O35" s="109" t="s">
        <v>220</v>
      </c>
      <c r="P35" s="109" t="s">
        <v>220</v>
      </c>
      <c r="Q35" s="109" t="s">
        <v>220</v>
      </c>
      <c r="R35" s="109" t="s">
        <v>227</v>
      </c>
    </row>
    <row r="36" spans="1:18" s="162" customFormat="1" ht="58.5" x14ac:dyDescent="0.25">
      <c r="A36" s="109" t="s">
        <v>47</v>
      </c>
      <c r="B36" s="109" t="s">
        <v>80</v>
      </c>
      <c r="C36" s="109" t="s">
        <v>351</v>
      </c>
      <c r="D36" s="109" t="s">
        <v>2</v>
      </c>
      <c r="E36" s="109"/>
      <c r="F36" s="109" t="s">
        <v>322</v>
      </c>
      <c r="G36" s="109" t="s">
        <v>323</v>
      </c>
      <c r="H36" s="109" t="s">
        <v>852</v>
      </c>
      <c r="I36" s="109" t="s">
        <v>853</v>
      </c>
      <c r="J36" s="109" t="s">
        <v>734</v>
      </c>
      <c r="K36" s="109" t="s">
        <v>222</v>
      </c>
      <c r="L36" s="109" t="s">
        <v>287</v>
      </c>
      <c r="M36" s="109" t="s">
        <v>45</v>
      </c>
      <c r="N36" s="109">
        <v>30</v>
      </c>
      <c r="O36" s="109" t="s">
        <v>220</v>
      </c>
      <c r="P36" s="109" t="s">
        <v>220</v>
      </c>
      <c r="Q36" s="109" t="s">
        <v>220</v>
      </c>
      <c r="R36" s="109" t="s">
        <v>227</v>
      </c>
    </row>
    <row r="37" spans="1:18" s="162" customFormat="1" ht="58.5" x14ac:dyDescent="0.25">
      <c r="A37" s="109" t="s">
        <v>47</v>
      </c>
      <c r="B37" s="109" t="s">
        <v>81</v>
      </c>
      <c r="C37" s="109" t="s">
        <v>352</v>
      </c>
      <c r="D37" s="109" t="s">
        <v>2</v>
      </c>
      <c r="E37" s="109"/>
      <c r="F37" s="109" t="s">
        <v>322</v>
      </c>
      <c r="G37" s="109" t="s">
        <v>323</v>
      </c>
      <c r="H37" s="109" t="s">
        <v>852</v>
      </c>
      <c r="I37" s="109" t="s">
        <v>854</v>
      </c>
      <c r="J37" s="109" t="s">
        <v>734</v>
      </c>
      <c r="K37" s="109" t="s">
        <v>222</v>
      </c>
      <c r="L37" s="109" t="s">
        <v>287</v>
      </c>
      <c r="M37" s="109" t="s">
        <v>45</v>
      </c>
      <c r="N37" s="109">
        <v>31</v>
      </c>
      <c r="O37" s="109" t="s">
        <v>220</v>
      </c>
      <c r="P37" s="109" t="s">
        <v>220</v>
      </c>
      <c r="Q37" s="109" t="s">
        <v>220</v>
      </c>
      <c r="R37" s="109" t="s">
        <v>227</v>
      </c>
    </row>
    <row r="38" spans="1:18" s="162" customFormat="1" ht="58.5" x14ac:dyDescent="0.25">
      <c r="A38" s="109" t="s">
        <v>47</v>
      </c>
      <c r="B38" s="109" t="s">
        <v>82</v>
      </c>
      <c r="C38" s="109" t="s">
        <v>353</v>
      </c>
      <c r="D38" s="109" t="s">
        <v>2</v>
      </c>
      <c r="E38" s="109"/>
      <c r="F38" s="109" t="s">
        <v>322</v>
      </c>
      <c r="G38" s="109" t="s">
        <v>323</v>
      </c>
      <c r="H38" s="109" t="s">
        <v>852</v>
      </c>
      <c r="I38" s="109" t="s">
        <v>855</v>
      </c>
      <c r="J38" s="109" t="s">
        <v>734</v>
      </c>
      <c r="K38" s="109" t="s">
        <v>222</v>
      </c>
      <c r="L38" s="109" t="s">
        <v>287</v>
      </c>
      <c r="M38" s="109" t="s">
        <v>45</v>
      </c>
      <c r="N38" s="109">
        <v>32</v>
      </c>
      <c r="O38" s="109" t="s">
        <v>220</v>
      </c>
      <c r="P38" s="109" t="s">
        <v>220</v>
      </c>
      <c r="Q38" s="109" t="s">
        <v>220</v>
      </c>
      <c r="R38" s="109" t="s">
        <v>227</v>
      </c>
    </row>
    <row r="39" spans="1:18" s="162" customFormat="1" ht="58.5" x14ac:dyDescent="0.25">
      <c r="A39" s="109" t="s">
        <v>47</v>
      </c>
      <c r="B39" s="109" t="s">
        <v>83</v>
      </c>
      <c r="C39" s="109" t="s">
        <v>354</v>
      </c>
      <c r="D39" s="109" t="s">
        <v>2</v>
      </c>
      <c r="E39" s="109"/>
      <c r="F39" s="109" t="s">
        <v>322</v>
      </c>
      <c r="G39" s="109" t="s">
        <v>323</v>
      </c>
      <c r="H39" s="109" t="s">
        <v>852</v>
      </c>
      <c r="I39" s="109" t="s">
        <v>856</v>
      </c>
      <c r="J39" s="109" t="s">
        <v>734</v>
      </c>
      <c r="K39" s="109" t="s">
        <v>222</v>
      </c>
      <c r="L39" s="109" t="s">
        <v>287</v>
      </c>
      <c r="M39" s="109" t="s">
        <v>45</v>
      </c>
      <c r="N39" s="109">
        <v>33</v>
      </c>
      <c r="O39" s="109" t="s">
        <v>220</v>
      </c>
      <c r="P39" s="109" t="s">
        <v>220</v>
      </c>
      <c r="Q39" s="109" t="s">
        <v>220</v>
      </c>
      <c r="R39" s="109" t="s">
        <v>227</v>
      </c>
    </row>
    <row r="40" spans="1:18" s="162" customFormat="1" ht="58.5" x14ac:dyDescent="0.25">
      <c r="A40" s="109" t="s">
        <v>47</v>
      </c>
      <c r="B40" s="109" t="s">
        <v>84</v>
      </c>
      <c r="C40" s="109" t="s">
        <v>355</v>
      </c>
      <c r="D40" s="109" t="s">
        <v>2</v>
      </c>
      <c r="E40" s="109"/>
      <c r="F40" s="109" t="s">
        <v>322</v>
      </c>
      <c r="G40" s="109" t="s">
        <v>323</v>
      </c>
      <c r="H40" s="109" t="s">
        <v>852</v>
      </c>
      <c r="I40" s="109" t="s">
        <v>857</v>
      </c>
      <c r="J40" s="109" t="s">
        <v>734</v>
      </c>
      <c r="K40" s="109" t="s">
        <v>222</v>
      </c>
      <c r="L40" s="109" t="s">
        <v>287</v>
      </c>
      <c r="M40" s="109" t="s">
        <v>45</v>
      </c>
      <c r="N40" s="109">
        <v>34</v>
      </c>
      <c r="O40" s="109" t="s">
        <v>220</v>
      </c>
      <c r="P40" s="109" t="s">
        <v>220</v>
      </c>
      <c r="Q40" s="109" t="s">
        <v>220</v>
      </c>
      <c r="R40" s="109" t="s">
        <v>227</v>
      </c>
    </row>
    <row r="41" spans="1:18" s="162" customFormat="1" ht="58.5" x14ac:dyDescent="0.25">
      <c r="A41" s="109" t="s">
        <v>47</v>
      </c>
      <c r="B41" s="109" t="s">
        <v>85</v>
      </c>
      <c r="C41" s="109" t="s">
        <v>356</v>
      </c>
      <c r="D41" s="109" t="s">
        <v>2</v>
      </c>
      <c r="E41" s="109"/>
      <c r="F41" s="109" t="s">
        <v>322</v>
      </c>
      <c r="G41" s="109" t="s">
        <v>323</v>
      </c>
      <c r="H41" s="109" t="s">
        <v>852</v>
      </c>
      <c r="I41" s="109" t="s">
        <v>858</v>
      </c>
      <c r="J41" s="109" t="s">
        <v>734</v>
      </c>
      <c r="K41" s="109" t="s">
        <v>222</v>
      </c>
      <c r="L41" s="109" t="s">
        <v>287</v>
      </c>
      <c r="M41" s="109" t="s">
        <v>45</v>
      </c>
      <c r="N41" s="109">
        <v>35</v>
      </c>
      <c r="O41" s="109" t="s">
        <v>220</v>
      </c>
      <c r="P41" s="109" t="s">
        <v>220</v>
      </c>
      <c r="Q41" s="109" t="s">
        <v>220</v>
      </c>
      <c r="R41" s="109" t="s">
        <v>227</v>
      </c>
    </row>
    <row r="42" spans="1:18" s="162" customFormat="1" ht="58.5" x14ac:dyDescent="0.25">
      <c r="A42" s="109" t="s">
        <v>47</v>
      </c>
      <c r="B42" s="109" t="s">
        <v>86</v>
      </c>
      <c r="C42" s="109" t="s">
        <v>357</v>
      </c>
      <c r="D42" s="109" t="s">
        <v>2</v>
      </c>
      <c r="E42" s="109"/>
      <c r="F42" s="109" t="s">
        <v>322</v>
      </c>
      <c r="G42" s="109" t="s">
        <v>323</v>
      </c>
      <c r="H42" s="109" t="s">
        <v>852</v>
      </c>
      <c r="I42" s="109" t="s">
        <v>859</v>
      </c>
      <c r="J42" s="109" t="s">
        <v>734</v>
      </c>
      <c r="K42" s="109" t="s">
        <v>222</v>
      </c>
      <c r="L42" s="109" t="s">
        <v>287</v>
      </c>
      <c r="M42" s="109" t="s">
        <v>45</v>
      </c>
      <c r="N42" s="109">
        <v>36</v>
      </c>
      <c r="O42" s="109" t="s">
        <v>220</v>
      </c>
      <c r="P42" s="109" t="s">
        <v>220</v>
      </c>
      <c r="Q42" s="109" t="s">
        <v>220</v>
      </c>
      <c r="R42" s="109" t="s">
        <v>227</v>
      </c>
    </row>
    <row r="43" spans="1:18" s="162" customFormat="1" ht="58.5" x14ac:dyDescent="0.25">
      <c r="A43" s="109" t="s">
        <v>47</v>
      </c>
      <c r="B43" s="109" t="s">
        <v>87</v>
      </c>
      <c r="C43" s="109" t="s">
        <v>358</v>
      </c>
      <c r="D43" s="109" t="s">
        <v>2</v>
      </c>
      <c r="E43" s="109"/>
      <c r="F43" s="109" t="s">
        <v>322</v>
      </c>
      <c r="G43" s="109" t="s">
        <v>323</v>
      </c>
      <c r="H43" s="109" t="s">
        <v>852</v>
      </c>
      <c r="I43" s="109" t="s">
        <v>860</v>
      </c>
      <c r="J43" s="109" t="s">
        <v>734</v>
      </c>
      <c r="K43" s="109" t="s">
        <v>222</v>
      </c>
      <c r="L43" s="109" t="s">
        <v>287</v>
      </c>
      <c r="M43" s="109" t="s">
        <v>45</v>
      </c>
      <c r="N43" s="109">
        <v>37</v>
      </c>
      <c r="O43" s="109" t="s">
        <v>220</v>
      </c>
      <c r="P43" s="109" t="s">
        <v>220</v>
      </c>
      <c r="Q43" s="109" t="s">
        <v>220</v>
      </c>
      <c r="R43" s="109" t="s">
        <v>227</v>
      </c>
    </row>
    <row r="44" spans="1:18" s="162" customFormat="1" ht="58.5" x14ac:dyDescent="0.25">
      <c r="A44" s="109" t="s">
        <v>47</v>
      </c>
      <c r="B44" s="109" t="s">
        <v>88</v>
      </c>
      <c r="C44" s="109" t="s">
        <v>359</v>
      </c>
      <c r="D44" s="109" t="s">
        <v>2</v>
      </c>
      <c r="E44" s="109"/>
      <c r="F44" s="109" t="s">
        <v>322</v>
      </c>
      <c r="G44" s="109" t="s">
        <v>323</v>
      </c>
      <c r="H44" s="109" t="s">
        <v>852</v>
      </c>
      <c r="I44" s="109" t="s">
        <v>861</v>
      </c>
      <c r="J44" s="109" t="s">
        <v>734</v>
      </c>
      <c r="K44" s="109" t="s">
        <v>222</v>
      </c>
      <c r="L44" s="109" t="s">
        <v>287</v>
      </c>
      <c r="M44" s="109" t="s">
        <v>45</v>
      </c>
      <c r="N44" s="109">
        <v>38</v>
      </c>
      <c r="O44" s="109" t="s">
        <v>220</v>
      </c>
      <c r="P44" s="109" t="s">
        <v>220</v>
      </c>
      <c r="Q44" s="109" t="s">
        <v>220</v>
      </c>
      <c r="R44" s="109" t="s">
        <v>227</v>
      </c>
    </row>
    <row r="45" spans="1:18" s="162" customFormat="1" ht="58.5" x14ac:dyDescent="0.25">
      <c r="A45" s="109" t="s">
        <v>47</v>
      </c>
      <c r="B45" s="109" t="s">
        <v>89</v>
      </c>
      <c r="C45" s="109" t="s">
        <v>360</v>
      </c>
      <c r="D45" s="109" t="s">
        <v>2</v>
      </c>
      <c r="E45" s="109"/>
      <c r="F45" s="109" t="s">
        <v>322</v>
      </c>
      <c r="G45" s="109" t="s">
        <v>323</v>
      </c>
      <c r="H45" s="109" t="s">
        <v>852</v>
      </c>
      <c r="I45" s="109" t="s">
        <v>862</v>
      </c>
      <c r="J45" s="109" t="s">
        <v>734</v>
      </c>
      <c r="K45" s="109" t="s">
        <v>222</v>
      </c>
      <c r="L45" s="109" t="s">
        <v>287</v>
      </c>
      <c r="M45" s="109" t="s">
        <v>45</v>
      </c>
      <c r="N45" s="109">
        <v>39</v>
      </c>
      <c r="O45" s="109" t="s">
        <v>220</v>
      </c>
      <c r="P45" s="109" t="s">
        <v>220</v>
      </c>
      <c r="Q45" s="109" t="s">
        <v>220</v>
      </c>
      <c r="R45" s="109" t="s">
        <v>227</v>
      </c>
    </row>
    <row r="46" spans="1:18" s="162" customFormat="1" ht="58.5" x14ac:dyDescent="0.25">
      <c r="A46" s="109" t="s">
        <v>47</v>
      </c>
      <c r="B46" s="109" t="s">
        <v>90</v>
      </c>
      <c r="C46" s="109" t="s">
        <v>361</v>
      </c>
      <c r="D46" s="109" t="s">
        <v>2</v>
      </c>
      <c r="E46" s="109"/>
      <c r="F46" s="109" t="s">
        <v>322</v>
      </c>
      <c r="G46" s="109" t="s">
        <v>323</v>
      </c>
      <c r="H46" s="109" t="s">
        <v>852</v>
      </c>
      <c r="I46" s="109" t="s">
        <v>863</v>
      </c>
      <c r="J46" s="109" t="s">
        <v>734</v>
      </c>
      <c r="K46" s="109" t="s">
        <v>222</v>
      </c>
      <c r="L46" s="109" t="s">
        <v>287</v>
      </c>
      <c r="M46" s="109" t="s">
        <v>45</v>
      </c>
      <c r="N46" s="109">
        <v>40</v>
      </c>
      <c r="O46" s="109" t="s">
        <v>220</v>
      </c>
      <c r="P46" s="109" t="s">
        <v>220</v>
      </c>
      <c r="Q46" s="109" t="s">
        <v>220</v>
      </c>
      <c r="R46" s="109" t="s">
        <v>227</v>
      </c>
    </row>
    <row r="47" spans="1:18" s="162" customFormat="1" ht="69.75" x14ac:dyDescent="0.25">
      <c r="A47" s="109" t="s">
        <v>47</v>
      </c>
      <c r="B47" s="109" t="s">
        <v>91</v>
      </c>
      <c r="C47" s="109" t="s">
        <v>362</v>
      </c>
      <c r="D47" s="109" t="s">
        <v>2</v>
      </c>
      <c r="E47" s="109"/>
      <c r="F47" s="109" t="s">
        <v>322</v>
      </c>
      <c r="G47" s="109" t="s">
        <v>323</v>
      </c>
      <c r="H47" s="109" t="s">
        <v>852</v>
      </c>
      <c r="I47" s="109" t="s">
        <v>864</v>
      </c>
      <c r="J47" s="109" t="s">
        <v>734</v>
      </c>
      <c r="K47" s="109" t="s">
        <v>222</v>
      </c>
      <c r="L47" s="109" t="s">
        <v>287</v>
      </c>
      <c r="M47" s="109" t="s">
        <v>45</v>
      </c>
      <c r="N47" s="109">
        <v>41</v>
      </c>
      <c r="O47" s="109" t="s">
        <v>220</v>
      </c>
      <c r="P47" s="109" t="s">
        <v>220</v>
      </c>
      <c r="Q47" s="109" t="s">
        <v>220</v>
      </c>
      <c r="R47" s="109" t="s">
        <v>227</v>
      </c>
    </row>
    <row r="48" spans="1:18" s="162" customFormat="1" ht="54" x14ac:dyDescent="0.25">
      <c r="A48" s="109" t="s">
        <v>47</v>
      </c>
      <c r="B48" s="109" t="s">
        <v>92</v>
      </c>
      <c r="C48" s="109" t="s">
        <v>363</v>
      </c>
      <c r="D48" s="109" t="s">
        <v>2</v>
      </c>
      <c r="E48" s="109"/>
      <c r="F48" s="109" t="s">
        <v>322</v>
      </c>
      <c r="G48" s="109" t="s">
        <v>323</v>
      </c>
      <c r="H48" s="109" t="s">
        <v>852</v>
      </c>
      <c r="I48" s="109" t="s">
        <v>865</v>
      </c>
      <c r="J48" s="109" t="s">
        <v>734</v>
      </c>
      <c r="K48" s="109" t="s">
        <v>222</v>
      </c>
      <c r="L48" s="109" t="s">
        <v>287</v>
      </c>
      <c r="M48" s="109" t="s">
        <v>45</v>
      </c>
      <c r="N48" s="109">
        <v>42</v>
      </c>
      <c r="O48" s="109" t="s">
        <v>220</v>
      </c>
      <c r="P48" s="109" t="s">
        <v>220</v>
      </c>
      <c r="Q48" s="109" t="s">
        <v>220</v>
      </c>
      <c r="R48" s="109" t="s">
        <v>227</v>
      </c>
    </row>
    <row r="49" spans="1:18" s="162" customFormat="1" ht="69.75" x14ac:dyDescent="0.25">
      <c r="A49" s="109" t="s">
        <v>47</v>
      </c>
      <c r="B49" s="109" t="s">
        <v>93</v>
      </c>
      <c r="C49" s="109" t="s">
        <v>364</v>
      </c>
      <c r="D49" s="109" t="s">
        <v>2</v>
      </c>
      <c r="E49" s="109"/>
      <c r="F49" s="109" t="s">
        <v>322</v>
      </c>
      <c r="G49" s="109" t="s">
        <v>323</v>
      </c>
      <c r="H49" s="109" t="s">
        <v>852</v>
      </c>
      <c r="I49" s="109" t="s">
        <v>866</v>
      </c>
      <c r="J49" s="109" t="s">
        <v>734</v>
      </c>
      <c r="K49" s="109" t="s">
        <v>222</v>
      </c>
      <c r="L49" s="109" t="s">
        <v>287</v>
      </c>
      <c r="M49" s="109" t="s">
        <v>45</v>
      </c>
      <c r="N49" s="109">
        <v>43</v>
      </c>
      <c r="O49" s="109" t="s">
        <v>220</v>
      </c>
      <c r="P49" s="109" t="s">
        <v>220</v>
      </c>
      <c r="Q49" s="109" t="s">
        <v>220</v>
      </c>
      <c r="R49" s="109" t="s">
        <v>227</v>
      </c>
    </row>
    <row r="50" spans="1:18" s="162" customFormat="1" ht="54" x14ac:dyDescent="0.25">
      <c r="A50" s="109" t="s">
        <v>47</v>
      </c>
      <c r="B50" s="109" t="s">
        <v>94</v>
      </c>
      <c r="C50" s="109" t="s">
        <v>365</v>
      </c>
      <c r="D50" s="109" t="s">
        <v>2</v>
      </c>
      <c r="E50" s="109"/>
      <c r="F50" s="109" t="s">
        <v>322</v>
      </c>
      <c r="G50" s="109" t="s">
        <v>323</v>
      </c>
      <c r="H50" s="109" t="s">
        <v>852</v>
      </c>
      <c r="I50" s="109" t="s">
        <v>867</v>
      </c>
      <c r="J50" s="109" t="s">
        <v>734</v>
      </c>
      <c r="K50" s="109" t="s">
        <v>222</v>
      </c>
      <c r="L50" s="109" t="s">
        <v>287</v>
      </c>
      <c r="M50" s="109" t="s">
        <v>45</v>
      </c>
      <c r="N50" s="109">
        <v>44</v>
      </c>
      <c r="O50" s="109" t="s">
        <v>220</v>
      </c>
      <c r="P50" s="109" t="s">
        <v>220</v>
      </c>
      <c r="Q50" s="109" t="s">
        <v>220</v>
      </c>
      <c r="R50" s="109" t="s">
        <v>227</v>
      </c>
    </row>
    <row r="51" spans="1:18" s="162" customFormat="1" ht="54" x14ac:dyDescent="0.25">
      <c r="A51" s="109" t="s">
        <v>47</v>
      </c>
      <c r="B51" s="109" t="s">
        <v>95</v>
      </c>
      <c r="C51" s="109" t="s">
        <v>366</v>
      </c>
      <c r="D51" s="109" t="s">
        <v>2</v>
      </c>
      <c r="E51" s="109"/>
      <c r="F51" s="109" t="s">
        <v>322</v>
      </c>
      <c r="G51" s="109" t="s">
        <v>323</v>
      </c>
      <c r="H51" s="109" t="s">
        <v>852</v>
      </c>
      <c r="I51" s="109" t="s">
        <v>868</v>
      </c>
      <c r="J51" s="109" t="s">
        <v>734</v>
      </c>
      <c r="K51" s="109" t="s">
        <v>222</v>
      </c>
      <c r="L51" s="109" t="s">
        <v>287</v>
      </c>
      <c r="M51" s="109" t="s">
        <v>45</v>
      </c>
      <c r="N51" s="109">
        <v>45</v>
      </c>
      <c r="O51" s="109" t="s">
        <v>220</v>
      </c>
      <c r="P51" s="109" t="s">
        <v>220</v>
      </c>
      <c r="Q51" s="109" t="s">
        <v>220</v>
      </c>
      <c r="R51" s="109" t="s">
        <v>227</v>
      </c>
    </row>
    <row r="52" spans="1:18" s="162" customFormat="1" ht="54" x14ac:dyDescent="0.25">
      <c r="A52" s="109" t="s">
        <v>47</v>
      </c>
      <c r="B52" s="109" t="s">
        <v>96</v>
      </c>
      <c r="C52" s="109" t="s">
        <v>367</v>
      </c>
      <c r="D52" s="109" t="s">
        <v>2</v>
      </c>
      <c r="E52" s="109"/>
      <c r="F52" s="109" t="s">
        <v>322</v>
      </c>
      <c r="G52" s="109" t="s">
        <v>323</v>
      </c>
      <c r="H52" s="109" t="s">
        <v>852</v>
      </c>
      <c r="I52" s="109" t="s">
        <v>869</v>
      </c>
      <c r="J52" s="109" t="s">
        <v>734</v>
      </c>
      <c r="K52" s="109" t="s">
        <v>222</v>
      </c>
      <c r="L52" s="109" t="s">
        <v>287</v>
      </c>
      <c r="M52" s="109" t="s">
        <v>45</v>
      </c>
      <c r="N52" s="109">
        <v>46</v>
      </c>
      <c r="O52" s="109" t="s">
        <v>220</v>
      </c>
      <c r="P52" s="109" t="s">
        <v>220</v>
      </c>
      <c r="Q52" s="109" t="s">
        <v>220</v>
      </c>
      <c r="R52" s="109" t="s">
        <v>227</v>
      </c>
    </row>
    <row r="53" spans="1:18" s="162" customFormat="1" ht="54" x14ac:dyDescent="0.25">
      <c r="A53" s="109" t="s">
        <v>47</v>
      </c>
      <c r="B53" s="109" t="s">
        <v>97</v>
      </c>
      <c r="C53" s="109" t="s">
        <v>368</v>
      </c>
      <c r="D53" s="109" t="s">
        <v>2</v>
      </c>
      <c r="E53" s="109"/>
      <c r="F53" s="109" t="s">
        <v>322</v>
      </c>
      <c r="G53" s="109" t="s">
        <v>323</v>
      </c>
      <c r="H53" s="109" t="s">
        <v>852</v>
      </c>
      <c r="I53" s="109" t="s">
        <v>870</v>
      </c>
      <c r="J53" s="109" t="s">
        <v>734</v>
      </c>
      <c r="K53" s="109" t="s">
        <v>222</v>
      </c>
      <c r="L53" s="109" t="s">
        <v>287</v>
      </c>
      <c r="M53" s="109" t="s">
        <v>45</v>
      </c>
      <c r="N53" s="109">
        <v>47</v>
      </c>
      <c r="O53" s="109" t="s">
        <v>220</v>
      </c>
      <c r="P53" s="109" t="s">
        <v>220</v>
      </c>
      <c r="Q53" s="109" t="s">
        <v>220</v>
      </c>
      <c r="R53" s="109" t="s">
        <v>227</v>
      </c>
    </row>
    <row r="54" spans="1:18" s="162" customFormat="1" ht="56.25" x14ac:dyDescent="0.25">
      <c r="A54" s="109" t="s">
        <v>47</v>
      </c>
      <c r="B54" s="109" t="s">
        <v>98</v>
      </c>
      <c r="C54" s="109" t="s">
        <v>369</v>
      </c>
      <c r="D54" s="109" t="s">
        <v>2</v>
      </c>
      <c r="E54" s="109"/>
      <c r="F54" s="109" t="s">
        <v>322</v>
      </c>
      <c r="G54" s="109" t="s">
        <v>323</v>
      </c>
      <c r="H54" s="109" t="s">
        <v>852</v>
      </c>
      <c r="I54" s="109" t="s">
        <v>871</v>
      </c>
      <c r="J54" s="109" t="s">
        <v>734</v>
      </c>
      <c r="K54" s="109" t="s">
        <v>222</v>
      </c>
      <c r="L54" s="109" t="s">
        <v>287</v>
      </c>
      <c r="M54" s="109" t="s">
        <v>45</v>
      </c>
      <c r="N54" s="109">
        <v>48</v>
      </c>
      <c r="O54" s="109" t="s">
        <v>220</v>
      </c>
      <c r="P54" s="109" t="s">
        <v>220</v>
      </c>
      <c r="Q54" s="109" t="s">
        <v>220</v>
      </c>
      <c r="R54" s="109" t="s">
        <v>227</v>
      </c>
    </row>
    <row r="55" spans="1:18" s="162" customFormat="1" ht="54" x14ac:dyDescent="0.25">
      <c r="A55" s="109" t="s">
        <v>47</v>
      </c>
      <c r="B55" s="109" t="s">
        <v>99</v>
      </c>
      <c r="C55" s="109" t="s">
        <v>370</v>
      </c>
      <c r="D55" s="109" t="s">
        <v>2</v>
      </c>
      <c r="E55" s="109"/>
      <c r="F55" s="109" t="s">
        <v>322</v>
      </c>
      <c r="G55" s="109" t="s">
        <v>323</v>
      </c>
      <c r="H55" s="109" t="s">
        <v>852</v>
      </c>
      <c r="I55" s="109" t="s">
        <v>872</v>
      </c>
      <c r="J55" s="109" t="s">
        <v>734</v>
      </c>
      <c r="K55" s="109" t="s">
        <v>222</v>
      </c>
      <c r="L55" s="109" t="s">
        <v>287</v>
      </c>
      <c r="M55" s="109" t="s">
        <v>45</v>
      </c>
      <c r="N55" s="109">
        <v>49</v>
      </c>
      <c r="O55" s="109" t="s">
        <v>220</v>
      </c>
      <c r="P55" s="109" t="s">
        <v>220</v>
      </c>
      <c r="Q55" s="109" t="s">
        <v>220</v>
      </c>
      <c r="R55" s="109" t="s">
        <v>227</v>
      </c>
    </row>
    <row r="56" spans="1:18" s="162" customFormat="1" ht="58.5" x14ac:dyDescent="0.25">
      <c r="A56" s="109" t="s">
        <v>47</v>
      </c>
      <c r="B56" s="109" t="s">
        <v>100</v>
      </c>
      <c r="C56" s="109" t="s">
        <v>371</v>
      </c>
      <c r="D56" s="109" t="s">
        <v>2</v>
      </c>
      <c r="E56" s="109"/>
      <c r="F56" s="109" t="s">
        <v>322</v>
      </c>
      <c r="G56" s="109" t="s">
        <v>323</v>
      </c>
      <c r="H56" s="109" t="s">
        <v>852</v>
      </c>
      <c r="I56" s="109" t="s">
        <v>873</v>
      </c>
      <c r="J56" s="109" t="s">
        <v>734</v>
      </c>
      <c r="K56" s="109" t="s">
        <v>222</v>
      </c>
      <c r="L56" s="109" t="s">
        <v>287</v>
      </c>
      <c r="M56" s="109" t="s">
        <v>45</v>
      </c>
      <c r="N56" s="109">
        <v>50</v>
      </c>
      <c r="O56" s="109" t="s">
        <v>220</v>
      </c>
      <c r="P56" s="109" t="s">
        <v>220</v>
      </c>
      <c r="Q56" s="109" t="s">
        <v>220</v>
      </c>
      <c r="R56" s="109" t="s">
        <v>227</v>
      </c>
    </row>
    <row r="57" spans="1:18" s="162" customFormat="1" ht="58.5" x14ac:dyDescent="0.25">
      <c r="A57" s="109" t="s">
        <v>47</v>
      </c>
      <c r="B57" s="109" t="s">
        <v>101</v>
      </c>
      <c r="C57" s="109" t="s">
        <v>372</v>
      </c>
      <c r="D57" s="109" t="s">
        <v>2</v>
      </c>
      <c r="E57" s="109"/>
      <c r="F57" s="109" t="s">
        <v>322</v>
      </c>
      <c r="G57" s="109" t="s">
        <v>323</v>
      </c>
      <c r="H57" s="109" t="s">
        <v>852</v>
      </c>
      <c r="I57" s="109" t="s">
        <v>874</v>
      </c>
      <c r="J57" s="109" t="s">
        <v>734</v>
      </c>
      <c r="K57" s="109" t="s">
        <v>222</v>
      </c>
      <c r="L57" s="109" t="s">
        <v>287</v>
      </c>
      <c r="M57" s="109" t="s">
        <v>45</v>
      </c>
      <c r="N57" s="109">
        <v>51</v>
      </c>
      <c r="O57" s="109" t="s">
        <v>220</v>
      </c>
      <c r="P57" s="109" t="s">
        <v>220</v>
      </c>
      <c r="Q57" s="109" t="s">
        <v>220</v>
      </c>
      <c r="R57" s="109" t="s">
        <v>227</v>
      </c>
    </row>
    <row r="58" spans="1:18" s="162" customFormat="1" ht="58.5" x14ac:dyDescent="0.25">
      <c r="A58" s="109" t="s">
        <v>47</v>
      </c>
      <c r="B58" s="109" t="s">
        <v>102</v>
      </c>
      <c r="C58" s="109" t="s">
        <v>373</v>
      </c>
      <c r="D58" s="109" t="s">
        <v>2</v>
      </c>
      <c r="E58" s="109"/>
      <c r="F58" s="109" t="s">
        <v>322</v>
      </c>
      <c r="G58" s="109" t="s">
        <v>323</v>
      </c>
      <c r="H58" s="109" t="s">
        <v>852</v>
      </c>
      <c r="I58" s="109" t="s">
        <v>875</v>
      </c>
      <c r="J58" s="109" t="s">
        <v>734</v>
      </c>
      <c r="K58" s="109" t="s">
        <v>222</v>
      </c>
      <c r="L58" s="109" t="s">
        <v>287</v>
      </c>
      <c r="M58" s="109" t="s">
        <v>45</v>
      </c>
      <c r="N58" s="109">
        <v>52</v>
      </c>
      <c r="O58" s="109" t="s">
        <v>220</v>
      </c>
      <c r="P58" s="109" t="s">
        <v>220</v>
      </c>
      <c r="Q58" s="109" t="s">
        <v>220</v>
      </c>
      <c r="R58" s="109" t="s">
        <v>227</v>
      </c>
    </row>
    <row r="59" spans="1:18" s="162" customFormat="1" ht="58.5" x14ac:dyDescent="0.25">
      <c r="A59" s="109" t="s">
        <v>47</v>
      </c>
      <c r="B59" s="109" t="s">
        <v>103</v>
      </c>
      <c r="C59" s="109" t="s">
        <v>374</v>
      </c>
      <c r="D59" s="109" t="s">
        <v>2</v>
      </c>
      <c r="E59" s="109"/>
      <c r="F59" s="109" t="s">
        <v>322</v>
      </c>
      <c r="G59" s="109" t="s">
        <v>323</v>
      </c>
      <c r="H59" s="109" t="s">
        <v>852</v>
      </c>
      <c r="I59" s="109" t="s">
        <v>876</v>
      </c>
      <c r="J59" s="109" t="s">
        <v>734</v>
      </c>
      <c r="K59" s="109" t="s">
        <v>222</v>
      </c>
      <c r="L59" s="109" t="s">
        <v>287</v>
      </c>
      <c r="M59" s="109" t="s">
        <v>45</v>
      </c>
      <c r="N59" s="109">
        <v>53</v>
      </c>
      <c r="O59" s="109" t="s">
        <v>220</v>
      </c>
      <c r="P59" s="109" t="s">
        <v>220</v>
      </c>
      <c r="Q59" s="109" t="s">
        <v>220</v>
      </c>
      <c r="R59" s="109" t="s">
        <v>227</v>
      </c>
    </row>
    <row r="60" spans="1:18" s="162" customFormat="1" ht="58.5" x14ac:dyDescent="0.25">
      <c r="A60" s="109" t="s">
        <v>47</v>
      </c>
      <c r="B60" s="109" t="s">
        <v>104</v>
      </c>
      <c r="C60" s="109" t="s">
        <v>375</v>
      </c>
      <c r="D60" s="109" t="s">
        <v>2</v>
      </c>
      <c r="E60" s="109"/>
      <c r="F60" s="109" t="s">
        <v>322</v>
      </c>
      <c r="G60" s="109" t="s">
        <v>323</v>
      </c>
      <c r="H60" s="109" t="s">
        <v>852</v>
      </c>
      <c r="I60" s="109" t="s">
        <v>877</v>
      </c>
      <c r="J60" s="109" t="s">
        <v>734</v>
      </c>
      <c r="K60" s="109" t="s">
        <v>222</v>
      </c>
      <c r="L60" s="109" t="s">
        <v>287</v>
      </c>
      <c r="M60" s="109" t="s">
        <v>45</v>
      </c>
      <c r="N60" s="109">
        <v>54</v>
      </c>
      <c r="O60" s="109" t="s">
        <v>220</v>
      </c>
      <c r="P60" s="109" t="s">
        <v>220</v>
      </c>
      <c r="Q60" s="109" t="s">
        <v>220</v>
      </c>
      <c r="R60" s="109" t="s">
        <v>227</v>
      </c>
    </row>
    <row r="61" spans="1:18" s="162" customFormat="1" ht="58.5" x14ac:dyDescent="0.25">
      <c r="A61" s="109" t="s">
        <v>47</v>
      </c>
      <c r="B61" s="109" t="s">
        <v>105</v>
      </c>
      <c r="C61" s="109" t="s">
        <v>376</v>
      </c>
      <c r="D61" s="109" t="s">
        <v>2</v>
      </c>
      <c r="E61" s="109"/>
      <c r="F61" s="109" t="s">
        <v>322</v>
      </c>
      <c r="G61" s="109" t="s">
        <v>323</v>
      </c>
      <c r="H61" s="109" t="s">
        <v>852</v>
      </c>
      <c r="I61" s="109" t="s">
        <v>878</v>
      </c>
      <c r="J61" s="109" t="s">
        <v>734</v>
      </c>
      <c r="K61" s="109" t="s">
        <v>222</v>
      </c>
      <c r="L61" s="109" t="s">
        <v>287</v>
      </c>
      <c r="M61" s="109" t="s">
        <v>45</v>
      </c>
      <c r="N61" s="109">
        <v>55</v>
      </c>
      <c r="O61" s="109" t="s">
        <v>220</v>
      </c>
      <c r="P61" s="109" t="s">
        <v>220</v>
      </c>
      <c r="Q61" s="109" t="s">
        <v>220</v>
      </c>
      <c r="R61" s="109" t="s">
        <v>227</v>
      </c>
    </row>
    <row r="62" spans="1:18" s="162" customFormat="1" ht="83.25" x14ac:dyDescent="0.25">
      <c r="A62" s="109" t="s">
        <v>47</v>
      </c>
      <c r="B62" s="109" t="s">
        <v>106</v>
      </c>
      <c r="C62" s="109" t="s">
        <v>377</v>
      </c>
      <c r="D62" s="109" t="s">
        <v>2</v>
      </c>
      <c r="E62" s="109"/>
      <c r="F62" s="109" t="s">
        <v>322</v>
      </c>
      <c r="G62" s="109" t="s">
        <v>323</v>
      </c>
      <c r="H62" s="109" t="s">
        <v>852</v>
      </c>
      <c r="I62" s="109" t="s">
        <v>879</v>
      </c>
      <c r="J62" s="109" t="s">
        <v>734</v>
      </c>
      <c r="K62" s="109" t="s">
        <v>222</v>
      </c>
      <c r="L62" s="109" t="s">
        <v>287</v>
      </c>
      <c r="M62" s="109" t="s">
        <v>45</v>
      </c>
      <c r="N62" s="109">
        <v>56</v>
      </c>
      <c r="O62" s="109" t="s">
        <v>220</v>
      </c>
      <c r="P62" s="109" t="s">
        <v>220</v>
      </c>
      <c r="Q62" s="109" t="s">
        <v>220</v>
      </c>
      <c r="R62" s="109" t="s">
        <v>227</v>
      </c>
    </row>
    <row r="63" spans="1:18" s="162" customFormat="1" ht="58.5" x14ac:dyDescent="0.25">
      <c r="A63" s="109" t="s">
        <v>47</v>
      </c>
      <c r="B63" s="109" t="s">
        <v>107</v>
      </c>
      <c r="C63" s="109" t="s">
        <v>378</v>
      </c>
      <c r="D63" s="109" t="s">
        <v>2</v>
      </c>
      <c r="E63" s="109"/>
      <c r="F63" s="109" t="s">
        <v>322</v>
      </c>
      <c r="G63" s="109" t="s">
        <v>323</v>
      </c>
      <c r="H63" s="109" t="s">
        <v>852</v>
      </c>
      <c r="I63" s="109" t="s">
        <v>880</v>
      </c>
      <c r="J63" s="109" t="s">
        <v>734</v>
      </c>
      <c r="K63" s="109" t="s">
        <v>222</v>
      </c>
      <c r="L63" s="109" t="s">
        <v>287</v>
      </c>
      <c r="M63" s="109" t="s">
        <v>45</v>
      </c>
      <c r="N63" s="109">
        <v>57</v>
      </c>
      <c r="O63" s="109" t="s">
        <v>220</v>
      </c>
      <c r="P63" s="109" t="s">
        <v>220</v>
      </c>
      <c r="Q63" s="109" t="s">
        <v>220</v>
      </c>
      <c r="R63" s="109" t="s">
        <v>227</v>
      </c>
    </row>
    <row r="64" spans="1:18" s="162" customFormat="1" ht="58.5" x14ac:dyDescent="0.25">
      <c r="A64" s="109" t="s">
        <v>47</v>
      </c>
      <c r="B64" s="109" t="s">
        <v>108</v>
      </c>
      <c r="C64" s="109" t="s">
        <v>379</v>
      </c>
      <c r="D64" s="109" t="s">
        <v>2</v>
      </c>
      <c r="E64" s="109"/>
      <c r="F64" s="109" t="s">
        <v>322</v>
      </c>
      <c r="G64" s="109" t="s">
        <v>323</v>
      </c>
      <c r="H64" s="109" t="s">
        <v>852</v>
      </c>
      <c r="I64" s="109" t="s">
        <v>881</v>
      </c>
      <c r="J64" s="109" t="s">
        <v>734</v>
      </c>
      <c r="K64" s="109" t="s">
        <v>222</v>
      </c>
      <c r="L64" s="109" t="s">
        <v>287</v>
      </c>
      <c r="M64" s="109" t="s">
        <v>45</v>
      </c>
      <c r="N64" s="109">
        <v>58</v>
      </c>
      <c r="O64" s="109" t="s">
        <v>220</v>
      </c>
      <c r="P64" s="109" t="s">
        <v>220</v>
      </c>
      <c r="Q64" s="109" t="s">
        <v>220</v>
      </c>
      <c r="R64" s="109" t="s">
        <v>227</v>
      </c>
    </row>
    <row r="65" spans="1:18" s="162" customFormat="1" ht="58.5" x14ac:dyDescent="0.25">
      <c r="A65" s="109" t="s">
        <v>47</v>
      </c>
      <c r="B65" s="109" t="s">
        <v>109</v>
      </c>
      <c r="C65" s="109" t="s">
        <v>380</v>
      </c>
      <c r="D65" s="109" t="s">
        <v>2</v>
      </c>
      <c r="E65" s="109"/>
      <c r="F65" s="109" t="s">
        <v>322</v>
      </c>
      <c r="G65" s="109" t="s">
        <v>323</v>
      </c>
      <c r="H65" s="109" t="s">
        <v>852</v>
      </c>
      <c r="I65" s="109" t="s">
        <v>882</v>
      </c>
      <c r="J65" s="109" t="s">
        <v>734</v>
      </c>
      <c r="K65" s="109" t="s">
        <v>222</v>
      </c>
      <c r="L65" s="109" t="s">
        <v>287</v>
      </c>
      <c r="M65" s="109" t="s">
        <v>45</v>
      </c>
      <c r="N65" s="109">
        <v>59</v>
      </c>
      <c r="O65" s="109" t="s">
        <v>220</v>
      </c>
      <c r="P65" s="109" t="s">
        <v>220</v>
      </c>
      <c r="Q65" s="109" t="s">
        <v>220</v>
      </c>
      <c r="R65" s="109" t="s">
        <v>227</v>
      </c>
    </row>
    <row r="66" spans="1:18" s="162" customFormat="1" ht="58.5" x14ac:dyDescent="0.25">
      <c r="A66" s="109" t="s">
        <v>47</v>
      </c>
      <c r="B66" s="109" t="s">
        <v>110</v>
      </c>
      <c r="C66" s="109" t="s">
        <v>381</v>
      </c>
      <c r="D66" s="109" t="s">
        <v>2</v>
      </c>
      <c r="E66" s="109"/>
      <c r="F66" s="109" t="s">
        <v>322</v>
      </c>
      <c r="G66" s="109" t="s">
        <v>323</v>
      </c>
      <c r="H66" s="109" t="s">
        <v>852</v>
      </c>
      <c r="I66" s="109" t="s">
        <v>883</v>
      </c>
      <c r="J66" s="109" t="s">
        <v>734</v>
      </c>
      <c r="K66" s="109" t="s">
        <v>222</v>
      </c>
      <c r="L66" s="109" t="s">
        <v>287</v>
      </c>
      <c r="M66" s="109" t="s">
        <v>45</v>
      </c>
      <c r="N66" s="109">
        <v>60</v>
      </c>
      <c r="O66" s="109" t="s">
        <v>220</v>
      </c>
      <c r="P66" s="109" t="s">
        <v>220</v>
      </c>
      <c r="Q66" s="109" t="s">
        <v>220</v>
      </c>
      <c r="R66" s="109" t="s">
        <v>227</v>
      </c>
    </row>
    <row r="67" spans="1:18" s="162" customFormat="1" ht="58.5" x14ac:dyDescent="0.25">
      <c r="A67" s="109" t="s">
        <v>47</v>
      </c>
      <c r="B67" s="109" t="s">
        <v>111</v>
      </c>
      <c r="C67" s="109" t="s">
        <v>382</v>
      </c>
      <c r="D67" s="109" t="s">
        <v>2</v>
      </c>
      <c r="E67" s="109"/>
      <c r="F67" s="109" t="s">
        <v>322</v>
      </c>
      <c r="G67" s="109" t="s">
        <v>323</v>
      </c>
      <c r="H67" s="109" t="s">
        <v>852</v>
      </c>
      <c r="I67" s="109" t="s">
        <v>884</v>
      </c>
      <c r="J67" s="109" t="s">
        <v>734</v>
      </c>
      <c r="K67" s="109" t="s">
        <v>222</v>
      </c>
      <c r="L67" s="109" t="s">
        <v>287</v>
      </c>
      <c r="M67" s="109" t="s">
        <v>45</v>
      </c>
      <c r="N67" s="109">
        <v>61</v>
      </c>
      <c r="O67" s="109" t="s">
        <v>220</v>
      </c>
      <c r="P67" s="109" t="s">
        <v>220</v>
      </c>
      <c r="Q67" s="109" t="s">
        <v>220</v>
      </c>
      <c r="R67" s="109" t="s">
        <v>227</v>
      </c>
    </row>
    <row r="68" spans="1:18" s="162" customFormat="1" ht="58.5" x14ac:dyDescent="0.25">
      <c r="A68" s="109" t="s">
        <v>47</v>
      </c>
      <c r="B68" s="109" t="s">
        <v>112</v>
      </c>
      <c r="C68" s="109" t="s">
        <v>383</v>
      </c>
      <c r="D68" s="109" t="s">
        <v>2</v>
      </c>
      <c r="E68" s="109"/>
      <c r="F68" s="109" t="s">
        <v>322</v>
      </c>
      <c r="G68" s="109" t="s">
        <v>323</v>
      </c>
      <c r="H68" s="109" t="s">
        <v>852</v>
      </c>
      <c r="I68" s="109" t="s">
        <v>885</v>
      </c>
      <c r="J68" s="109" t="s">
        <v>734</v>
      </c>
      <c r="K68" s="109" t="s">
        <v>222</v>
      </c>
      <c r="L68" s="109" t="s">
        <v>287</v>
      </c>
      <c r="M68" s="109" t="s">
        <v>45</v>
      </c>
      <c r="N68" s="109">
        <v>62</v>
      </c>
      <c r="O68" s="109" t="s">
        <v>220</v>
      </c>
      <c r="P68" s="109" t="s">
        <v>220</v>
      </c>
      <c r="Q68" s="109" t="s">
        <v>220</v>
      </c>
      <c r="R68" s="109" t="s">
        <v>227</v>
      </c>
    </row>
    <row r="69" spans="1:18" s="162" customFormat="1" ht="54" x14ac:dyDescent="0.25">
      <c r="A69" s="109" t="s">
        <v>47</v>
      </c>
      <c r="B69" s="109" t="s">
        <v>113</v>
      </c>
      <c r="C69" s="109" t="s">
        <v>384</v>
      </c>
      <c r="D69" s="109" t="s">
        <v>2</v>
      </c>
      <c r="E69" s="109"/>
      <c r="F69" s="109" t="s">
        <v>295</v>
      </c>
      <c r="G69" s="109" t="s">
        <v>323</v>
      </c>
      <c r="H69" s="109" t="s">
        <v>852</v>
      </c>
      <c r="I69" s="109" t="s">
        <v>385</v>
      </c>
      <c r="J69" s="109" t="s">
        <v>734</v>
      </c>
      <c r="K69" s="109" t="s">
        <v>222</v>
      </c>
      <c r="L69" s="109" t="s">
        <v>239</v>
      </c>
      <c r="M69" s="109"/>
      <c r="N69" s="109">
        <v>63</v>
      </c>
      <c r="O69" s="109" t="s">
        <v>220</v>
      </c>
      <c r="P69" s="109" t="s">
        <v>220</v>
      </c>
      <c r="Q69" s="109" t="s">
        <v>220</v>
      </c>
      <c r="R69" s="109" t="s">
        <v>227</v>
      </c>
    </row>
    <row r="70" spans="1:18" s="163" customFormat="1" ht="54" x14ac:dyDescent="0.25">
      <c r="A70" s="109" t="s">
        <v>47</v>
      </c>
      <c r="B70" s="109" t="s">
        <v>114</v>
      </c>
      <c r="C70" s="109" t="s">
        <v>386</v>
      </c>
      <c r="D70" s="109" t="s">
        <v>2</v>
      </c>
      <c r="E70" s="109"/>
      <c r="F70" s="109" t="s">
        <v>177</v>
      </c>
      <c r="G70" s="109" t="s">
        <v>387</v>
      </c>
      <c r="H70" s="109" t="s">
        <v>852</v>
      </c>
      <c r="I70" s="109" t="s">
        <v>388</v>
      </c>
      <c r="J70" s="109" t="s">
        <v>734</v>
      </c>
      <c r="K70" s="109" t="s">
        <v>222</v>
      </c>
      <c r="L70" s="109" t="s">
        <v>287</v>
      </c>
      <c r="M70" s="109" t="s">
        <v>45</v>
      </c>
      <c r="N70" s="109">
        <v>64</v>
      </c>
      <c r="O70" s="109" t="s">
        <v>219</v>
      </c>
      <c r="P70" s="109" t="s">
        <v>220</v>
      </c>
      <c r="Q70" s="109" t="s">
        <v>220</v>
      </c>
      <c r="R70" s="111" t="s">
        <v>221</v>
      </c>
    </row>
    <row r="71" spans="1:18" s="163" customFormat="1" ht="54" x14ac:dyDescent="0.25">
      <c r="A71" s="109" t="s">
        <v>47</v>
      </c>
      <c r="B71" s="109" t="s">
        <v>115</v>
      </c>
      <c r="C71" s="109" t="s">
        <v>389</v>
      </c>
      <c r="D71" s="109" t="s">
        <v>2</v>
      </c>
      <c r="E71" s="109"/>
      <c r="F71" s="109" t="s">
        <v>177</v>
      </c>
      <c r="G71" s="109" t="s">
        <v>387</v>
      </c>
      <c r="H71" s="109" t="s">
        <v>852</v>
      </c>
      <c r="I71" s="109" t="s">
        <v>390</v>
      </c>
      <c r="J71" s="109" t="s">
        <v>734</v>
      </c>
      <c r="K71" s="109" t="s">
        <v>222</v>
      </c>
      <c r="L71" s="109" t="s">
        <v>287</v>
      </c>
      <c r="M71" s="109" t="s">
        <v>45</v>
      </c>
      <c r="N71" s="109">
        <v>65</v>
      </c>
      <c r="O71" s="109" t="s">
        <v>219</v>
      </c>
      <c r="P71" s="109" t="s">
        <v>220</v>
      </c>
      <c r="Q71" s="109" t="s">
        <v>220</v>
      </c>
      <c r="R71" s="111" t="s">
        <v>221</v>
      </c>
    </row>
    <row r="72" spans="1:18" s="162" customFormat="1" ht="108" x14ac:dyDescent="0.25">
      <c r="A72" s="109" t="s">
        <v>47</v>
      </c>
      <c r="B72" s="109" t="s">
        <v>116</v>
      </c>
      <c r="C72" s="109" t="s">
        <v>391</v>
      </c>
      <c r="D72" s="109" t="s">
        <v>2</v>
      </c>
      <c r="E72" s="109"/>
      <c r="F72" s="109" t="s">
        <v>177</v>
      </c>
      <c r="G72" s="109" t="s">
        <v>387</v>
      </c>
      <c r="H72" s="109" t="s">
        <v>852</v>
      </c>
      <c r="I72" s="109" t="s">
        <v>392</v>
      </c>
      <c r="J72" s="109" t="s">
        <v>734</v>
      </c>
      <c r="K72" s="109" t="s">
        <v>222</v>
      </c>
      <c r="L72" s="109" t="s">
        <v>287</v>
      </c>
      <c r="M72" s="109" t="s">
        <v>45</v>
      </c>
      <c r="N72" s="109">
        <v>66</v>
      </c>
      <c r="O72" s="109" t="s">
        <v>219</v>
      </c>
      <c r="P72" s="109" t="s">
        <v>219</v>
      </c>
      <c r="Q72" s="109" t="s">
        <v>220</v>
      </c>
      <c r="R72" s="111" t="s">
        <v>221</v>
      </c>
    </row>
    <row r="73" spans="1:18" s="162" customFormat="1" ht="54" x14ac:dyDescent="0.25">
      <c r="A73" s="109" t="s">
        <v>47</v>
      </c>
      <c r="B73" s="109" t="s">
        <v>117</v>
      </c>
      <c r="C73" s="109" t="s">
        <v>393</v>
      </c>
      <c r="D73" s="109" t="s">
        <v>2</v>
      </c>
      <c r="E73" s="109"/>
      <c r="F73" s="109" t="s">
        <v>322</v>
      </c>
      <c r="G73" s="109" t="s">
        <v>394</v>
      </c>
      <c r="H73" s="109" t="s">
        <v>852</v>
      </c>
      <c r="I73" s="109" t="s">
        <v>395</v>
      </c>
      <c r="J73" s="109" t="s">
        <v>734</v>
      </c>
      <c r="K73" s="109" t="s">
        <v>222</v>
      </c>
      <c r="L73" s="109" t="s">
        <v>287</v>
      </c>
      <c r="M73" s="109" t="s">
        <v>45</v>
      </c>
      <c r="N73" s="109">
        <v>67</v>
      </c>
      <c r="O73" s="109" t="s">
        <v>220</v>
      </c>
      <c r="P73" s="109" t="s">
        <v>219</v>
      </c>
      <c r="Q73" s="109" t="s">
        <v>220</v>
      </c>
      <c r="R73" s="109" t="s">
        <v>227</v>
      </c>
    </row>
    <row r="74" spans="1:18" s="162" customFormat="1" ht="54" x14ac:dyDescent="0.25">
      <c r="A74" s="109" t="s">
        <v>47</v>
      </c>
      <c r="B74" s="109" t="s">
        <v>118</v>
      </c>
      <c r="C74" s="109" t="s">
        <v>396</v>
      </c>
      <c r="D74" s="109" t="s">
        <v>2</v>
      </c>
      <c r="E74" s="109"/>
      <c r="F74" s="109" t="s">
        <v>322</v>
      </c>
      <c r="G74" s="109" t="s">
        <v>394</v>
      </c>
      <c r="H74" s="109" t="s">
        <v>852</v>
      </c>
      <c r="I74" s="109" t="s">
        <v>397</v>
      </c>
      <c r="J74" s="109" t="s">
        <v>734</v>
      </c>
      <c r="K74" s="109" t="s">
        <v>222</v>
      </c>
      <c r="L74" s="109" t="s">
        <v>287</v>
      </c>
      <c r="M74" s="109" t="s">
        <v>45</v>
      </c>
      <c r="N74" s="109">
        <v>68</v>
      </c>
      <c r="O74" s="109" t="s">
        <v>220</v>
      </c>
      <c r="P74" s="109" t="s">
        <v>219</v>
      </c>
      <c r="Q74" s="109" t="s">
        <v>220</v>
      </c>
      <c r="R74" s="109" t="s">
        <v>227</v>
      </c>
    </row>
    <row r="75" spans="1:18" s="162" customFormat="1" ht="54" x14ac:dyDescent="0.25">
      <c r="A75" s="109" t="s">
        <v>47</v>
      </c>
      <c r="B75" s="109" t="s">
        <v>119</v>
      </c>
      <c r="C75" s="109" t="s">
        <v>398</v>
      </c>
      <c r="D75" s="109" t="s">
        <v>2</v>
      </c>
      <c r="E75" s="109"/>
      <c r="F75" s="109" t="s">
        <v>322</v>
      </c>
      <c r="G75" s="109" t="s">
        <v>394</v>
      </c>
      <c r="H75" s="109" t="s">
        <v>852</v>
      </c>
      <c r="I75" s="109" t="s">
        <v>399</v>
      </c>
      <c r="J75" s="109" t="s">
        <v>734</v>
      </c>
      <c r="K75" s="109" t="s">
        <v>222</v>
      </c>
      <c r="L75" s="109" t="s">
        <v>287</v>
      </c>
      <c r="M75" s="109" t="s">
        <v>45</v>
      </c>
      <c r="N75" s="109">
        <v>69</v>
      </c>
      <c r="O75" s="109" t="s">
        <v>220</v>
      </c>
      <c r="P75" s="109" t="s">
        <v>219</v>
      </c>
      <c r="Q75" s="109" t="s">
        <v>220</v>
      </c>
      <c r="R75" s="109" t="s">
        <v>227</v>
      </c>
    </row>
    <row r="76" spans="1:18" s="162" customFormat="1" ht="54" x14ac:dyDescent="0.25">
      <c r="A76" s="109" t="s">
        <v>47</v>
      </c>
      <c r="B76" s="109" t="s">
        <v>120</v>
      </c>
      <c r="C76" s="109" t="s">
        <v>400</v>
      </c>
      <c r="D76" s="109" t="s">
        <v>2</v>
      </c>
      <c r="E76" s="109"/>
      <c r="F76" s="109" t="s">
        <v>322</v>
      </c>
      <c r="G76" s="109" t="s">
        <v>394</v>
      </c>
      <c r="H76" s="109" t="s">
        <v>852</v>
      </c>
      <c r="I76" s="109" t="s">
        <v>401</v>
      </c>
      <c r="J76" s="109" t="s">
        <v>734</v>
      </c>
      <c r="K76" s="109" t="s">
        <v>222</v>
      </c>
      <c r="L76" s="109" t="s">
        <v>287</v>
      </c>
      <c r="M76" s="109" t="s">
        <v>45</v>
      </c>
      <c r="N76" s="109">
        <v>70</v>
      </c>
      <c r="O76" s="109" t="s">
        <v>220</v>
      </c>
      <c r="P76" s="109" t="s">
        <v>220</v>
      </c>
      <c r="Q76" s="109" t="s">
        <v>220</v>
      </c>
      <c r="R76" s="109" t="s">
        <v>227</v>
      </c>
    </row>
    <row r="77" spans="1:18" s="162" customFormat="1" ht="54" x14ac:dyDescent="0.25">
      <c r="A77" s="109" t="s">
        <v>47</v>
      </c>
      <c r="B77" s="109" t="s">
        <v>121</v>
      </c>
      <c r="C77" s="109" t="s">
        <v>402</v>
      </c>
      <c r="D77" s="109" t="s">
        <v>2</v>
      </c>
      <c r="E77" s="109"/>
      <c r="F77" s="109" t="s">
        <v>322</v>
      </c>
      <c r="G77" s="109" t="s">
        <v>394</v>
      </c>
      <c r="H77" s="109" t="s">
        <v>852</v>
      </c>
      <c r="I77" s="109" t="s">
        <v>403</v>
      </c>
      <c r="J77" s="109" t="s">
        <v>734</v>
      </c>
      <c r="K77" s="109" t="s">
        <v>222</v>
      </c>
      <c r="L77" s="109" t="s">
        <v>287</v>
      </c>
      <c r="M77" s="109" t="s">
        <v>45</v>
      </c>
      <c r="N77" s="109">
        <v>71</v>
      </c>
      <c r="O77" s="109" t="s">
        <v>220</v>
      </c>
      <c r="P77" s="109" t="s">
        <v>220</v>
      </c>
      <c r="Q77" s="109" t="s">
        <v>220</v>
      </c>
      <c r="R77" s="109" t="s">
        <v>227</v>
      </c>
    </row>
    <row r="78" spans="1:18" s="162" customFormat="1" ht="54" x14ac:dyDescent="0.25">
      <c r="A78" s="109" t="s">
        <v>47</v>
      </c>
      <c r="B78" s="109" t="s">
        <v>122</v>
      </c>
      <c r="C78" s="109" t="s">
        <v>404</v>
      </c>
      <c r="D78" s="109" t="s">
        <v>2</v>
      </c>
      <c r="E78" s="109"/>
      <c r="F78" s="109" t="s">
        <v>322</v>
      </c>
      <c r="G78" s="109" t="s">
        <v>394</v>
      </c>
      <c r="H78" s="109" t="s">
        <v>852</v>
      </c>
      <c r="I78" s="109" t="s">
        <v>405</v>
      </c>
      <c r="J78" s="109" t="s">
        <v>734</v>
      </c>
      <c r="K78" s="109" t="s">
        <v>222</v>
      </c>
      <c r="L78" s="109" t="s">
        <v>287</v>
      </c>
      <c r="M78" s="109" t="s">
        <v>45</v>
      </c>
      <c r="N78" s="109">
        <v>72</v>
      </c>
      <c r="O78" s="109" t="s">
        <v>220</v>
      </c>
      <c r="P78" s="109" t="s">
        <v>220</v>
      </c>
      <c r="Q78" s="109" t="s">
        <v>220</v>
      </c>
      <c r="R78" s="109" t="s">
        <v>227</v>
      </c>
    </row>
    <row r="79" spans="1:18" s="162" customFormat="1" ht="54" x14ac:dyDescent="0.25">
      <c r="A79" s="109" t="s">
        <v>47</v>
      </c>
      <c r="B79" s="109" t="s">
        <v>123</v>
      </c>
      <c r="C79" s="109" t="s">
        <v>406</v>
      </c>
      <c r="D79" s="109" t="s">
        <v>2</v>
      </c>
      <c r="E79" s="109"/>
      <c r="F79" s="109" t="s">
        <v>322</v>
      </c>
      <c r="G79" s="109" t="s">
        <v>394</v>
      </c>
      <c r="H79" s="109" t="s">
        <v>852</v>
      </c>
      <c r="I79" s="109" t="s">
        <v>407</v>
      </c>
      <c r="J79" s="109" t="s">
        <v>734</v>
      </c>
      <c r="K79" s="109" t="s">
        <v>222</v>
      </c>
      <c r="L79" s="109" t="s">
        <v>287</v>
      </c>
      <c r="M79" s="109" t="s">
        <v>45</v>
      </c>
      <c r="N79" s="109">
        <v>73</v>
      </c>
      <c r="O79" s="109" t="s">
        <v>220</v>
      </c>
      <c r="P79" s="109" t="s">
        <v>220</v>
      </c>
      <c r="Q79" s="109" t="s">
        <v>220</v>
      </c>
      <c r="R79" s="109" t="s">
        <v>227</v>
      </c>
    </row>
    <row r="80" spans="1:18" s="162" customFormat="1" ht="54" x14ac:dyDescent="0.25">
      <c r="A80" s="109" t="s">
        <v>47</v>
      </c>
      <c r="B80" s="109" t="s">
        <v>124</v>
      </c>
      <c r="C80" s="109" t="s">
        <v>408</v>
      </c>
      <c r="D80" s="109" t="s">
        <v>2</v>
      </c>
      <c r="E80" s="109"/>
      <c r="F80" s="109" t="s">
        <v>322</v>
      </c>
      <c r="G80" s="109" t="s">
        <v>394</v>
      </c>
      <c r="H80" s="109" t="s">
        <v>852</v>
      </c>
      <c r="I80" s="109" t="s">
        <v>409</v>
      </c>
      <c r="J80" s="109" t="s">
        <v>734</v>
      </c>
      <c r="K80" s="109" t="s">
        <v>222</v>
      </c>
      <c r="L80" s="109" t="s">
        <v>287</v>
      </c>
      <c r="M80" s="109" t="s">
        <v>45</v>
      </c>
      <c r="N80" s="109">
        <v>74</v>
      </c>
      <c r="O80" s="109" t="s">
        <v>220</v>
      </c>
      <c r="P80" s="109" t="s">
        <v>220</v>
      </c>
      <c r="Q80" s="109" t="s">
        <v>220</v>
      </c>
      <c r="R80" s="109" t="s">
        <v>227</v>
      </c>
    </row>
    <row r="81" spans="1:18" s="162" customFormat="1" ht="54" x14ac:dyDescent="0.25">
      <c r="A81" s="109" t="s">
        <v>47</v>
      </c>
      <c r="B81" s="109" t="s">
        <v>125</v>
      </c>
      <c r="C81" s="109" t="s">
        <v>410</v>
      </c>
      <c r="D81" s="109" t="s">
        <v>2</v>
      </c>
      <c r="E81" s="109"/>
      <c r="F81" s="109" t="s">
        <v>322</v>
      </c>
      <c r="G81" s="109" t="s">
        <v>394</v>
      </c>
      <c r="H81" s="109" t="s">
        <v>852</v>
      </c>
      <c r="I81" s="109" t="s">
        <v>411</v>
      </c>
      <c r="J81" s="109" t="s">
        <v>734</v>
      </c>
      <c r="K81" s="109" t="s">
        <v>222</v>
      </c>
      <c r="L81" s="109" t="s">
        <v>287</v>
      </c>
      <c r="M81" s="109" t="s">
        <v>45</v>
      </c>
      <c r="N81" s="109">
        <v>75</v>
      </c>
      <c r="O81" s="109" t="s">
        <v>220</v>
      </c>
      <c r="P81" s="109" t="s">
        <v>220</v>
      </c>
      <c r="Q81" s="109" t="s">
        <v>220</v>
      </c>
      <c r="R81" s="109" t="s">
        <v>227</v>
      </c>
    </row>
    <row r="82" spans="1:18" s="162" customFormat="1" ht="54" x14ac:dyDescent="0.25">
      <c r="A82" s="109" t="s">
        <v>47</v>
      </c>
      <c r="B82" s="109" t="s">
        <v>126</v>
      </c>
      <c r="C82" s="109" t="s">
        <v>412</v>
      </c>
      <c r="D82" s="109" t="s">
        <v>2</v>
      </c>
      <c r="E82" s="109"/>
      <c r="F82" s="109" t="s">
        <v>322</v>
      </c>
      <c r="G82" s="109" t="s">
        <v>394</v>
      </c>
      <c r="H82" s="109" t="s">
        <v>852</v>
      </c>
      <c r="I82" s="109" t="s">
        <v>413</v>
      </c>
      <c r="J82" s="109" t="s">
        <v>734</v>
      </c>
      <c r="K82" s="109" t="s">
        <v>222</v>
      </c>
      <c r="L82" s="109" t="s">
        <v>287</v>
      </c>
      <c r="M82" s="109" t="s">
        <v>45</v>
      </c>
      <c r="N82" s="109">
        <v>76</v>
      </c>
      <c r="O82" s="109" t="s">
        <v>220</v>
      </c>
      <c r="P82" s="109" t="s">
        <v>220</v>
      </c>
      <c r="Q82" s="109" t="s">
        <v>220</v>
      </c>
      <c r="R82" s="109" t="s">
        <v>227</v>
      </c>
    </row>
    <row r="83" spans="1:18" s="162" customFormat="1" ht="54" x14ac:dyDescent="0.25">
      <c r="A83" s="109" t="s">
        <v>47</v>
      </c>
      <c r="B83" s="109" t="s">
        <v>127</v>
      </c>
      <c r="C83" s="109" t="s">
        <v>414</v>
      </c>
      <c r="D83" s="109" t="s">
        <v>2</v>
      </c>
      <c r="E83" s="109"/>
      <c r="F83" s="109" t="s">
        <v>322</v>
      </c>
      <c r="G83" s="109" t="s">
        <v>394</v>
      </c>
      <c r="H83" s="109" t="s">
        <v>852</v>
      </c>
      <c r="I83" s="109" t="s">
        <v>415</v>
      </c>
      <c r="J83" s="109" t="s">
        <v>734</v>
      </c>
      <c r="K83" s="109" t="s">
        <v>222</v>
      </c>
      <c r="L83" s="109" t="s">
        <v>287</v>
      </c>
      <c r="M83" s="109" t="s">
        <v>45</v>
      </c>
      <c r="N83" s="109">
        <v>77</v>
      </c>
      <c r="O83" s="109" t="s">
        <v>220</v>
      </c>
      <c r="P83" s="109" t="s">
        <v>220</v>
      </c>
      <c r="Q83" s="109" t="s">
        <v>220</v>
      </c>
      <c r="R83" s="109" t="s">
        <v>227</v>
      </c>
    </row>
    <row r="84" spans="1:18" s="162" customFormat="1" ht="83.25" x14ac:dyDescent="0.25">
      <c r="A84" s="109" t="s">
        <v>47</v>
      </c>
      <c r="B84" s="109" t="s">
        <v>128</v>
      </c>
      <c r="C84" s="109" t="s">
        <v>416</v>
      </c>
      <c r="D84" s="109" t="s">
        <v>2</v>
      </c>
      <c r="E84" s="109"/>
      <c r="F84" s="109" t="s">
        <v>322</v>
      </c>
      <c r="G84" s="109" t="s">
        <v>394</v>
      </c>
      <c r="H84" s="109" t="s">
        <v>852</v>
      </c>
      <c r="I84" s="109" t="s">
        <v>886</v>
      </c>
      <c r="J84" s="109" t="s">
        <v>734</v>
      </c>
      <c r="K84" s="109" t="s">
        <v>222</v>
      </c>
      <c r="L84" s="109" t="s">
        <v>287</v>
      </c>
      <c r="M84" s="109" t="s">
        <v>45</v>
      </c>
      <c r="N84" s="109">
        <v>78</v>
      </c>
      <c r="O84" s="109" t="s">
        <v>220</v>
      </c>
      <c r="P84" s="109" t="s">
        <v>220</v>
      </c>
      <c r="Q84" s="109" t="s">
        <v>220</v>
      </c>
      <c r="R84" s="109" t="s">
        <v>227</v>
      </c>
    </row>
    <row r="85" spans="1:18" s="162" customFormat="1" ht="56.25" x14ac:dyDescent="0.25">
      <c r="A85" s="109" t="s">
        <v>47</v>
      </c>
      <c r="B85" s="109" t="s">
        <v>129</v>
      </c>
      <c r="C85" s="109" t="s">
        <v>417</v>
      </c>
      <c r="D85" s="109" t="s">
        <v>2</v>
      </c>
      <c r="E85" s="109"/>
      <c r="F85" s="109" t="s">
        <v>322</v>
      </c>
      <c r="G85" s="109" t="s">
        <v>394</v>
      </c>
      <c r="H85" s="109" t="s">
        <v>852</v>
      </c>
      <c r="I85" s="109" t="s">
        <v>887</v>
      </c>
      <c r="J85" s="109" t="s">
        <v>734</v>
      </c>
      <c r="K85" s="109" t="s">
        <v>222</v>
      </c>
      <c r="L85" s="109" t="s">
        <v>287</v>
      </c>
      <c r="M85" s="109" t="s">
        <v>45</v>
      </c>
      <c r="N85" s="109">
        <v>79</v>
      </c>
      <c r="O85" s="109" t="s">
        <v>220</v>
      </c>
      <c r="P85" s="109" t="s">
        <v>220</v>
      </c>
      <c r="Q85" s="109" t="s">
        <v>220</v>
      </c>
      <c r="R85" s="109" t="s">
        <v>227</v>
      </c>
    </row>
    <row r="86" spans="1:18" s="162" customFormat="1" ht="69.75" x14ac:dyDescent="0.25">
      <c r="A86" s="109" t="s">
        <v>47</v>
      </c>
      <c r="B86" s="109" t="s">
        <v>130</v>
      </c>
      <c r="C86" s="109" t="s">
        <v>418</v>
      </c>
      <c r="D86" s="109" t="s">
        <v>2</v>
      </c>
      <c r="E86" s="109"/>
      <c r="F86" s="109" t="s">
        <v>322</v>
      </c>
      <c r="G86" s="109" t="s">
        <v>394</v>
      </c>
      <c r="H86" s="109" t="s">
        <v>852</v>
      </c>
      <c r="I86" s="109" t="s">
        <v>888</v>
      </c>
      <c r="J86" s="109" t="s">
        <v>734</v>
      </c>
      <c r="K86" s="109" t="s">
        <v>222</v>
      </c>
      <c r="L86" s="109" t="s">
        <v>287</v>
      </c>
      <c r="M86" s="109" t="s">
        <v>45</v>
      </c>
      <c r="N86" s="109">
        <v>80</v>
      </c>
      <c r="O86" s="109" t="s">
        <v>220</v>
      </c>
      <c r="P86" s="109" t="s">
        <v>220</v>
      </c>
      <c r="Q86" s="109" t="s">
        <v>220</v>
      </c>
      <c r="R86" s="109" t="s">
        <v>227</v>
      </c>
    </row>
    <row r="87" spans="1:18" s="162" customFormat="1" ht="56.25" x14ac:dyDescent="0.25">
      <c r="A87" s="109" t="s">
        <v>47</v>
      </c>
      <c r="B87" s="109" t="s">
        <v>131</v>
      </c>
      <c r="C87" s="109" t="s">
        <v>419</v>
      </c>
      <c r="D87" s="109" t="s">
        <v>2</v>
      </c>
      <c r="E87" s="109"/>
      <c r="F87" s="109" t="s">
        <v>322</v>
      </c>
      <c r="G87" s="109" t="s">
        <v>394</v>
      </c>
      <c r="H87" s="109" t="s">
        <v>852</v>
      </c>
      <c r="I87" s="109" t="s">
        <v>889</v>
      </c>
      <c r="J87" s="109" t="s">
        <v>734</v>
      </c>
      <c r="K87" s="109" t="s">
        <v>222</v>
      </c>
      <c r="L87" s="109" t="s">
        <v>287</v>
      </c>
      <c r="M87" s="109" t="s">
        <v>45</v>
      </c>
      <c r="N87" s="109">
        <v>81</v>
      </c>
      <c r="O87" s="109" t="s">
        <v>220</v>
      </c>
      <c r="P87" s="109" t="s">
        <v>220</v>
      </c>
      <c r="Q87" s="109" t="s">
        <v>220</v>
      </c>
      <c r="R87" s="109" t="s">
        <v>227</v>
      </c>
    </row>
    <row r="88" spans="1:18" s="162" customFormat="1" ht="56.25" x14ac:dyDescent="0.25">
      <c r="A88" s="109" t="s">
        <v>47</v>
      </c>
      <c r="B88" s="109" t="s">
        <v>132</v>
      </c>
      <c r="C88" s="109" t="s">
        <v>420</v>
      </c>
      <c r="D88" s="109" t="s">
        <v>2</v>
      </c>
      <c r="E88" s="109"/>
      <c r="F88" s="109" t="s">
        <v>322</v>
      </c>
      <c r="G88" s="109" t="s">
        <v>394</v>
      </c>
      <c r="H88" s="109" t="s">
        <v>852</v>
      </c>
      <c r="I88" s="109" t="s">
        <v>890</v>
      </c>
      <c r="J88" s="109" t="s">
        <v>734</v>
      </c>
      <c r="K88" s="109" t="s">
        <v>222</v>
      </c>
      <c r="L88" s="109" t="s">
        <v>287</v>
      </c>
      <c r="M88" s="109" t="s">
        <v>45</v>
      </c>
      <c r="N88" s="109">
        <v>82</v>
      </c>
      <c r="O88" s="109" t="s">
        <v>220</v>
      </c>
      <c r="P88" s="109" t="s">
        <v>220</v>
      </c>
      <c r="Q88" s="109" t="s">
        <v>220</v>
      </c>
      <c r="R88" s="109" t="s">
        <v>227</v>
      </c>
    </row>
    <row r="89" spans="1:18" s="162" customFormat="1" ht="56.25" x14ac:dyDescent="0.25">
      <c r="A89" s="109" t="s">
        <v>47</v>
      </c>
      <c r="B89" s="109" t="s">
        <v>133</v>
      </c>
      <c r="C89" s="109" t="s">
        <v>421</v>
      </c>
      <c r="D89" s="109" t="s">
        <v>2</v>
      </c>
      <c r="E89" s="109"/>
      <c r="F89" s="109" t="s">
        <v>322</v>
      </c>
      <c r="G89" s="109" t="s">
        <v>394</v>
      </c>
      <c r="H89" s="109" t="s">
        <v>852</v>
      </c>
      <c r="I89" s="109" t="s">
        <v>891</v>
      </c>
      <c r="J89" s="109" t="s">
        <v>734</v>
      </c>
      <c r="K89" s="109" t="s">
        <v>222</v>
      </c>
      <c r="L89" s="109" t="s">
        <v>287</v>
      </c>
      <c r="M89" s="109" t="s">
        <v>45</v>
      </c>
      <c r="N89" s="109">
        <v>83</v>
      </c>
      <c r="O89" s="109" t="s">
        <v>220</v>
      </c>
      <c r="P89" s="109" t="s">
        <v>220</v>
      </c>
      <c r="Q89" s="109" t="s">
        <v>220</v>
      </c>
      <c r="R89" s="109" t="s">
        <v>227</v>
      </c>
    </row>
    <row r="90" spans="1:18" s="162" customFormat="1" ht="69.75" x14ac:dyDescent="0.25">
      <c r="A90" s="109" t="s">
        <v>47</v>
      </c>
      <c r="B90" s="109" t="s">
        <v>134</v>
      </c>
      <c r="C90" s="109" t="s">
        <v>422</v>
      </c>
      <c r="D90" s="109" t="s">
        <v>2</v>
      </c>
      <c r="E90" s="109"/>
      <c r="F90" s="109" t="s">
        <v>322</v>
      </c>
      <c r="G90" s="109" t="s">
        <v>394</v>
      </c>
      <c r="H90" s="109" t="s">
        <v>852</v>
      </c>
      <c r="I90" s="109" t="s">
        <v>892</v>
      </c>
      <c r="J90" s="109" t="s">
        <v>734</v>
      </c>
      <c r="K90" s="109" t="s">
        <v>222</v>
      </c>
      <c r="L90" s="109" t="s">
        <v>287</v>
      </c>
      <c r="M90" s="109" t="s">
        <v>45</v>
      </c>
      <c r="N90" s="109">
        <v>84</v>
      </c>
      <c r="O90" s="109" t="s">
        <v>220</v>
      </c>
      <c r="P90" s="109" t="s">
        <v>220</v>
      </c>
      <c r="Q90" s="109" t="s">
        <v>220</v>
      </c>
      <c r="R90" s="109" t="s">
        <v>227</v>
      </c>
    </row>
    <row r="91" spans="1:18" s="162" customFormat="1" ht="69.75" x14ac:dyDescent="0.25">
      <c r="A91" s="109" t="s">
        <v>47</v>
      </c>
      <c r="B91" s="109" t="s">
        <v>135</v>
      </c>
      <c r="C91" s="109" t="s">
        <v>423</v>
      </c>
      <c r="D91" s="109" t="s">
        <v>2</v>
      </c>
      <c r="E91" s="109"/>
      <c r="F91" s="109" t="s">
        <v>322</v>
      </c>
      <c r="G91" s="109" t="s">
        <v>394</v>
      </c>
      <c r="H91" s="109" t="s">
        <v>852</v>
      </c>
      <c r="I91" s="109" t="s">
        <v>893</v>
      </c>
      <c r="J91" s="109" t="s">
        <v>734</v>
      </c>
      <c r="K91" s="109" t="s">
        <v>222</v>
      </c>
      <c r="L91" s="109" t="s">
        <v>287</v>
      </c>
      <c r="M91" s="109" t="s">
        <v>45</v>
      </c>
      <c r="N91" s="109">
        <v>85</v>
      </c>
      <c r="O91" s="109" t="s">
        <v>220</v>
      </c>
      <c r="P91" s="109" t="s">
        <v>220</v>
      </c>
      <c r="Q91" s="109" t="s">
        <v>220</v>
      </c>
      <c r="R91" s="109" t="s">
        <v>227</v>
      </c>
    </row>
    <row r="92" spans="1:18" s="162" customFormat="1" ht="54" x14ac:dyDescent="0.25">
      <c r="A92" s="109" t="s">
        <v>47</v>
      </c>
      <c r="B92" s="109" t="s">
        <v>136</v>
      </c>
      <c r="C92" s="109" t="s">
        <v>424</v>
      </c>
      <c r="D92" s="109" t="s">
        <v>2</v>
      </c>
      <c r="E92" s="109"/>
      <c r="F92" s="109" t="s">
        <v>322</v>
      </c>
      <c r="G92" s="109" t="s">
        <v>394</v>
      </c>
      <c r="H92" s="109" t="s">
        <v>852</v>
      </c>
      <c r="I92" s="109" t="s">
        <v>425</v>
      </c>
      <c r="J92" s="109" t="s">
        <v>734</v>
      </c>
      <c r="K92" s="109" t="s">
        <v>222</v>
      </c>
      <c r="L92" s="109" t="s">
        <v>287</v>
      </c>
      <c r="M92" s="109" t="s">
        <v>45</v>
      </c>
      <c r="N92" s="109">
        <v>86</v>
      </c>
      <c r="O92" s="109" t="s">
        <v>220</v>
      </c>
      <c r="P92" s="109" t="s">
        <v>220</v>
      </c>
      <c r="Q92" s="109" t="s">
        <v>220</v>
      </c>
      <c r="R92" s="109" t="s">
        <v>227</v>
      </c>
    </row>
    <row r="93" spans="1:18" s="162" customFormat="1" ht="54" x14ac:dyDescent="0.25">
      <c r="A93" s="109" t="s">
        <v>47</v>
      </c>
      <c r="B93" s="109" t="s">
        <v>137</v>
      </c>
      <c r="C93" s="109" t="s">
        <v>426</v>
      </c>
      <c r="D93" s="109" t="s">
        <v>2</v>
      </c>
      <c r="E93" s="109"/>
      <c r="F93" s="109" t="s">
        <v>322</v>
      </c>
      <c r="G93" s="109" t="s">
        <v>394</v>
      </c>
      <c r="H93" s="109" t="s">
        <v>852</v>
      </c>
      <c r="I93" s="109" t="s">
        <v>427</v>
      </c>
      <c r="J93" s="109" t="s">
        <v>734</v>
      </c>
      <c r="K93" s="109" t="s">
        <v>222</v>
      </c>
      <c r="L93" s="109" t="s">
        <v>287</v>
      </c>
      <c r="M93" s="109" t="s">
        <v>45</v>
      </c>
      <c r="N93" s="109">
        <v>87</v>
      </c>
      <c r="O93" s="109" t="s">
        <v>220</v>
      </c>
      <c r="P93" s="109" t="s">
        <v>220</v>
      </c>
      <c r="Q93" s="109" t="s">
        <v>220</v>
      </c>
      <c r="R93" s="109" t="s">
        <v>227</v>
      </c>
    </row>
    <row r="94" spans="1:18" s="162" customFormat="1" ht="54" x14ac:dyDescent="0.25">
      <c r="A94" s="109" t="s">
        <v>47</v>
      </c>
      <c r="B94" s="109" t="s">
        <v>138</v>
      </c>
      <c r="C94" s="109" t="s">
        <v>428</v>
      </c>
      <c r="D94" s="109" t="s">
        <v>2</v>
      </c>
      <c r="E94" s="109"/>
      <c r="F94" s="109" t="s">
        <v>322</v>
      </c>
      <c r="G94" s="109" t="s">
        <v>394</v>
      </c>
      <c r="H94" s="109" t="s">
        <v>852</v>
      </c>
      <c r="I94" s="109" t="s">
        <v>429</v>
      </c>
      <c r="J94" s="109" t="s">
        <v>734</v>
      </c>
      <c r="K94" s="109" t="s">
        <v>222</v>
      </c>
      <c r="L94" s="109" t="s">
        <v>287</v>
      </c>
      <c r="M94" s="109" t="s">
        <v>45</v>
      </c>
      <c r="N94" s="109">
        <v>88</v>
      </c>
      <c r="O94" s="109" t="s">
        <v>220</v>
      </c>
      <c r="P94" s="109" t="s">
        <v>220</v>
      </c>
      <c r="Q94" s="109" t="s">
        <v>220</v>
      </c>
      <c r="R94" s="109" t="s">
        <v>227</v>
      </c>
    </row>
    <row r="95" spans="1:18" s="162" customFormat="1" ht="54" x14ac:dyDescent="0.25">
      <c r="A95" s="109" t="s">
        <v>47</v>
      </c>
      <c r="B95" s="109" t="s">
        <v>139</v>
      </c>
      <c r="C95" s="109" t="s">
        <v>430</v>
      </c>
      <c r="D95" s="109" t="s">
        <v>2</v>
      </c>
      <c r="E95" s="109"/>
      <c r="F95" s="109" t="s">
        <v>322</v>
      </c>
      <c r="G95" s="109" t="s">
        <v>394</v>
      </c>
      <c r="H95" s="109" t="s">
        <v>852</v>
      </c>
      <c r="I95" s="109" t="s">
        <v>431</v>
      </c>
      <c r="J95" s="109" t="s">
        <v>734</v>
      </c>
      <c r="K95" s="109" t="s">
        <v>222</v>
      </c>
      <c r="L95" s="109" t="s">
        <v>287</v>
      </c>
      <c r="M95" s="109" t="s">
        <v>45</v>
      </c>
      <c r="N95" s="109">
        <v>89</v>
      </c>
      <c r="O95" s="109" t="s">
        <v>220</v>
      </c>
      <c r="P95" s="109" t="s">
        <v>220</v>
      </c>
      <c r="Q95" s="109" t="s">
        <v>220</v>
      </c>
      <c r="R95" s="109" t="s">
        <v>227</v>
      </c>
    </row>
    <row r="96" spans="1:18" s="162" customFormat="1" ht="54" x14ac:dyDescent="0.25">
      <c r="A96" s="109" t="s">
        <v>47</v>
      </c>
      <c r="B96" s="109" t="s">
        <v>140</v>
      </c>
      <c r="C96" s="109" t="s">
        <v>432</v>
      </c>
      <c r="D96" s="109" t="s">
        <v>2</v>
      </c>
      <c r="E96" s="109"/>
      <c r="F96" s="109" t="s">
        <v>322</v>
      </c>
      <c r="G96" s="109" t="s">
        <v>394</v>
      </c>
      <c r="H96" s="109" t="s">
        <v>852</v>
      </c>
      <c r="I96" s="109" t="s">
        <v>433</v>
      </c>
      <c r="J96" s="109" t="s">
        <v>734</v>
      </c>
      <c r="K96" s="109" t="s">
        <v>222</v>
      </c>
      <c r="L96" s="109" t="s">
        <v>287</v>
      </c>
      <c r="M96" s="109" t="s">
        <v>45</v>
      </c>
      <c r="N96" s="109">
        <v>90</v>
      </c>
      <c r="O96" s="109" t="s">
        <v>220</v>
      </c>
      <c r="P96" s="109" t="s">
        <v>220</v>
      </c>
      <c r="Q96" s="109" t="s">
        <v>220</v>
      </c>
      <c r="R96" s="109" t="s">
        <v>227</v>
      </c>
    </row>
    <row r="97" spans="1:18" s="162" customFormat="1" ht="54" x14ac:dyDescent="0.25">
      <c r="A97" s="109" t="s">
        <v>47</v>
      </c>
      <c r="B97" s="109" t="s">
        <v>141</v>
      </c>
      <c r="C97" s="109" t="s">
        <v>434</v>
      </c>
      <c r="D97" s="109" t="s">
        <v>2</v>
      </c>
      <c r="E97" s="109"/>
      <c r="F97" s="109" t="s">
        <v>322</v>
      </c>
      <c r="G97" s="109" t="s">
        <v>394</v>
      </c>
      <c r="H97" s="109" t="s">
        <v>852</v>
      </c>
      <c r="I97" s="109" t="s">
        <v>435</v>
      </c>
      <c r="J97" s="109" t="s">
        <v>734</v>
      </c>
      <c r="K97" s="109" t="s">
        <v>222</v>
      </c>
      <c r="L97" s="109" t="s">
        <v>287</v>
      </c>
      <c r="M97" s="109" t="s">
        <v>45</v>
      </c>
      <c r="N97" s="109">
        <v>91</v>
      </c>
      <c r="O97" s="109" t="s">
        <v>220</v>
      </c>
      <c r="P97" s="109" t="s">
        <v>220</v>
      </c>
      <c r="Q97" s="109" t="s">
        <v>220</v>
      </c>
      <c r="R97" s="109" t="s">
        <v>227</v>
      </c>
    </row>
    <row r="98" spans="1:18" s="162" customFormat="1" ht="54" x14ac:dyDescent="0.25">
      <c r="A98" s="109" t="s">
        <v>47</v>
      </c>
      <c r="B98" s="109" t="s">
        <v>142</v>
      </c>
      <c r="C98" s="109" t="s">
        <v>436</v>
      </c>
      <c r="D98" s="109" t="s">
        <v>2</v>
      </c>
      <c r="E98" s="109"/>
      <c r="F98" s="109" t="s">
        <v>322</v>
      </c>
      <c r="G98" s="109" t="s">
        <v>394</v>
      </c>
      <c r="H98" s="109" t="s">
        <v>852</v>
      </c>
      <c r="I98" s="109" t="s">
        <v>437</v>
      </c>
      <c r="J98" s="109" t="s">
        <v>734</v>
      </c>
      <c r="K98" s="109" t="s">
        <v>222</v>
      </c>
      <c r="L98" s="109" t="s">
        <v>287</v>
      </c>
      <c r="M98" s="109" t="s">
        <v>45</v>
      </c>
      <c r="N98" s="109">
        <v>92</v>
      </c>
      <c r="O98" s="109" t="s">
        <v>220</v>
      </c>
      <c r="P98" s="109" t="s">
        <v>220</v>
      </c>
      <c r="Q98" s="109" t="s">
        <v>220</v>
      </c>
      <c r="R98" s="109" t="s">
        <v>227</v>
      </c>
    </row>
    <row r="99" spans="1:18" s="162" customFormat="1" ht="54" x14ac:dyDescent="0.25">
      <c r="A99" s="109" t="s">
        <v>47</v>
      </c>
      <c r="B99" s="109" t="s">
        <v>143</v>
      </c>
      <c r="C99" s="109" t="s">
        <v>438</v>
      </c>
      <c r="D99" s="109" t="s">
        <v>2</v>
      </c>
      <c r="E99" s="109"/>
      <c r="F99" s="109" t="s">
        <v>322</v>
      </c>
      <c r="G99" s="109" t="s">
        <v>394</v>
      </c>
      <c r="H99" s="109" t="s">
        <v>852</v>
      </c>
      <c r="I99" s="109" t="s">
        <v>439</v>
      </c>
      <c r="J99" s="109" t="s">
        <v>734</v>
      </c>
      <c r="K99" s="109" t="s">
        <v>222</v>
      </c>
      <c r="L99" s="109" t="s">
        <v>287</v>
      </c>
      <c r="M99" s="109" t="s">
        <v>45</v>
      </c>
      <c r="N99" s="109">
        <v>93</v>
      </c>
      <c r="O99" s="109" t="s">
        <v>220</v>
      </c>
      <c r="P99" s="109" t="s">
        <v>220</v>
      </c>
      <c r="Q99" s="109" t="s">
        <v>220</v>
      </c>
      <c r="R99" s="109" t="s">
        <v>227</v>
      </c>
    </row>
    <row r="100" spans="1:18" s="162" customFormat="1" ht="54" x14ac:dyDescent="0.25">
      <c r="A100" s="109" t="s">
        <v>47</v>
      </c>
      <c r="B100" s="109" t="s">
        <v>144</v>
      </c>
      <c r="C100" s="109" t="s">
        <v>440</v>
      </c>
      <c r="D100" s="109" t="s">
        <v>2</v>
      </c>
      <c r="E100" s="109"/>
      <c r="F100" s="109" t="s">
        <v>322</v>
      </c>
      <c r="G100" s="109" t="s">
        <v>394</v>
      </c>
      <c r="H100" s="109" t="s">
        <v>852</v>
      </c>
      <c r="I100" s="109" t="s">
        <v>441</v>
      </c>
      <c r="J100" s="109" t="s">
        <v>734</v>
      </c>
      <c r="K100" s="109" t="s">
        <v>222</v>
      </c>
      <c r="L100" s="109" t="s">
        <v>287</v>
      </c>
      <c r="M100" s="109" t="s">
        <v>45</v>
      </c>
      <c r="N100" s="109">
        <v>94</v>
      </c>
      <c r="O100" s="109" t="s">
        <v>220</v>
      </c>
      <c r="P100" s="109" t="s">
        <v>220</v>
      </c>
      <c r="Q100" s="109" t="s">
        <v>220</v>
      </c>
      <c r="R100" s="109" t="s">
        <v>227</v>
      </c>
    </row>
    <row r="101" spans="1:18" s="162" customFormat="1" ht="54" x14ac:dyDescent="0.25">
      <c r="A101" s="109" t="s">
        <v>47</v>
      </c>
      <c r="B101" s="109" t="s">
        <v>145</v>
      </c>
      <c r="C101" s="109" t="s">
        <v>442</v>
      </c>
      <c r="D101" s="109" t="s">
        <v>2</v>
      </c>
      <c r="E101" s="109"/>
      <c r="F101" s="109" t="s">
        <v>322</v>
      </c>
      <c r="G101" s="109" t="s">
        <v>394</v>
      </c>
      <c r="H101" s="109" t="s">
        <v>852</v>
      </c>
      <c r="I101" s="109" t="s">
        <v>443</v>
      </c>
      <c r="J101" s="109" t="s">
        <v>734</v>
      </c>
      <c r="K101" s="109" t="s">
        <v>222</v>
      </c>
      <c r="L101" s="109" t="s">
        <v>287</v>
      </c>
      <c r="M101" s="109" t="s">
        <v>45</v>
      </c>
      <c r="N101" s="109">
        <v>95</v>
      </c>
      <c r="O101" s="109" t="s">
        <v>220</v>
      </c>
      <c r="P101" s="109" t="s">
        <v>220</v>
      </c>
      <c r="Q101" s="109" t="s">
        <v>220</v>
      </c>
      <c r="R101" s="109" t="s">
        <v>227</v>
      </c>
    </row>
    <row r="102" spans="1:18" s="162" customFormat="1" ht="54" x14ac:dyDescent="0.25">
      <c r="A102" s="109" t="s">
        <v>47</v>
      </c>
      <c r="B102" s="109" t="s">
        <v>146</v>
      </c>
      <c r="C102" s="109" t="s">
        <v>444</v>
      </c>
      <c r="D102" s="109" t="s">
        <v>2</v>
      </c>
      <c r="E102" s="109"/>
      <c r="F102" s="109" t="s">
        <v>322</v>
      </c>
      <c r="G102" s="109" t="s">
        <v>394</v>
      </c>
      <c r="H102" s="109" t="s">
        <v>852</v>
      </c>
      <c r="I102" s="109" t="s">
        <v>445</v>
      </c>
      <c r="J102" s="109" t="s">
        <v>734</v>
      </c>
      <c r="K102" s="109" t="s">
        <v>222</v>
      </c>
      <c r="L102" s="109" t="s">
        <v>287</v>
      </c>
      <c r="M102" s="109" t="s">
        <v>45</v>
      </c>
      <c r="N102" s="109">
        <v>96</v>
      </c>
      <c r="O102" s="109" t="s">
        <v>220</v>
      </c>
      <c r="P102" s="109" t="s">
        <v>220</v>
      </c>
      <c r="Q102" s="109" t="s">
        <v>220</v>
      </c>
      <c r="R102" s="109" t="s">
        <v>227</v>
      </c>
    </row>
    <row r="103" spans="1:18" s="162" customFormat="1" ht="54" x14ac:dyDescent="0.25">
      <c r="A103" s="109" t="s">
        <v>47</v>
      </c>
      <c r="B103" s="109" t="s">
        <v>147</v>
      </c>
      <c r="C103" s="109" t="s">
        <v>446</v>
      </c>
      <c r="D103" s="109" t="s">
        <v>2</v>
      </c>
      <c r="E103" s="109"/>
      <c r="F103" s="109" t="s">
        <v>322</v>
      </c>
      <c r="G103" s="109" t="s">
        <v>394</v>
      </c>
      <c r="H103" s="109" t="s">
        <v>852</v>
      </c>
      <c r="I103" s="109" t="s">
        <v>447</v>
      </c>
      <c r="J103" s="109" t="s">
        <v>734</v>
      </c>
      <c r="K103" s="109" t="s">
        <v>222</v>
      </c>
      <c r="L103" s="109" t="s">
        <v>287</v>
      </c>
      <c r="M103" s="109" t="s">
        <v>45</v>
      </c>
      <c r="N103" s="109">
        <v>97</v>
      </c>
      <c r="O103" s="109" t="s">
        <v>220</v>
      </c>
      <c r="P103" s="109" t="s">
        <v>220</v>
      </c>
      <c r="Q103" s="109" t="s">
        <v>220</v>
      </c>
      <c r="R103" s="109" t="s">
        <v>227</v>
      </c>
    </row>
    <row r="104" spans="1:18" s="162" customFormat="1" ht="54" x14ac:dyDescent="0.25">
      <c r="A104" s="109" t="s">
        <v>47</v>
      </c>
      <c r="B104" s="109" t="s">
        <v>148</v>
      </c>
      <c r="C104" s="109" t="s">
        <v>448</v>
      </c>
      <c r="D104" s="109" t="s">
        <v>2</v>
      </c>
      <c r="E104" s="109"/>
      <c r="F104" s="109" t="s">
        <v>322</v>
      </c>
      <c r="G104" s="109" t="s">
        <v>394</v>
      </c>
      <c r="H104" s="109" t="s">
        <v>852</v>
      </c>
      <c r="I104" s="109" t="s">
        <v>449</v>
      </c>
      <c r="J104" s="109" t="s">
        <v>734</v>
      </c>
      <c r="K104" s="109" t="s">
        <v>222</v>
      </c>
      <c r="L104" s="109" t="s">
        <v>287</v>
      </c>
      <c r="M104" s="109" t="s">
        <v>45</v>
      </c>
      <c r="N104" s="109">
        <v>98</v>
      </c>
      <c r="O104" s="109" t="s">
        <v>220</v>
      </c>
      <c r="P104" s="109" t="s">
        <v>220</v>
      </c>
      <c r="Q104" s="109" t="s">
        <v>220</v>
      </c>
      <c r="R104" s="109" t="s">
        <v>227</v>
      </c>
    </row>
    <row r="105" spans="1:18" s="162" customFormat="1" ht="54" x14ac:dyDescent="0.25">
      <c r="A105" s="109" t="s">
        <v>47</v>
      </c>
      <c r="B105" s="109" t="s">
        <v>149</v>
      </c>
      <c r="C105" s="109" t="s">
        <v>450</v>
      </c>
      <c r="D105" s="109" t="s">
        <v>2</v>
      </c>
      <c r="E105" s="109"/>
      <c r="F105" s="109" t="s">
        <v>322</v>
      </c>
      <c r="G105" s="109" t="s">
        <v>394</v>
      </c>
      <c r="H105" s="109" t="s">
        <v>852</v>
      </c>
      <c r="I105" s="109" t="s">
        <v>451</v>
      </c>
      <c r="J105" s="109" t="s">
        <v>734</v>
      </c>
      <c r="K105" s="109" t="s">
        <v>222</v>
      </c>
      <c r="L105" s="109" t="s">
        <v>287</v>
      </c>
      <c r="M105" s="109" t="s">
        <v>45</v>
      </c>
      <c r="N105" s="109">
        <v>99</v>
      </c>
      <c r="O105" s="109" t="s">
        <v>220</v>
      </c>
      <c r="P105" s="109" t="s">
        <v>220</v>
      </c>
      <c r="Q105" s="109" t="s">
        <v>220</v>
      </c>
      <c r="R105" s="109" t="s">
        <v>227</v>
      </c>
    </row>
    <row r="106" spans="1:18" s="162" customFormat="1" ht="54" x14ac:dyDescent="0.25">
      <c r="A106" s="109" t="s">
        <v>47</v>
      </c>
      <c r="B106" s="109" t="s">
        <v>150</v>
      </c>
      <c r="C106" s="109" t="s">
        <v>452</v>
      </c>
      <c r="D106" s="109" t="s">
        <v>2</v>
      </c>
      <c r="E106" s="109"/>
      <c r="F106" s="109" t="s">
        <v>295</v>
      </c>
      <c r="G106" s="109" t="s">
        <v>22</v>
      </c>
      <c r="H106" s="109" t="s">
        <v>894</v>
      </c>
      <c r="I106" s="109"/>
      <c r="J106" s="109" t="s">
        <v>734</v>
      </c>
      <c r="K106" s="109" t="s">
        <v>222</v>
      </c>
      <c r="L106" s="109" t="s">
        <v>287</v>
      </c>
      <c r="M106" s="109" t="s">
        <v>45</v>
      </c>
      <c r="N106" s="109">
        <v>100</v>
      </c>
      <c r="O106" s="109" t="s">
        <v>219</v>
      </c>
      <c r="P106" s="109" t="s">
        <v>220</v>
      </c>
      <c r="Q106" s="109" t="s">
        <v>220</v>
      </c>
      <c r="R106" s="111" t="s">
        <v>240</v>
      </c>
    </row>
    <row r="107" spans="1:18" s="162" customFormat="1" ht="67.5" x14ac:dyDescent="0.25">
      <c r="A107" s="109" t="s">
        <v>47</v>
      </c>
      <c r="B107" s="109" t="s">
        <v>151</v>
      </c>
      <c r="C107" s="109" t="s">
        <v>453</v>
      </c>
      <c r="D107" s="109" t="s">
        <v>2</v>
      </c>
      <c r="E107" s="109"/>
      <c r="F107" s="109" t="s">
        <v>295</v>
      </c>
      <c r="G107" s="109" t="s">
        <v>22</v>
      </c>
      <c r="H107" s="109" t="s">
        <v>852</v>
      </c>
      <c r="I107" s="109" t="s">
        <v>736</v>
      </c>
      <c r="J107" s="109" t="s">
        <v>734</v>
      </c>
      <c r="K107" s="109" t="s">
        <v>222</v>
      </c>
      <c r="L107" s="109" t="s">
        <v>233</v>
      </c>
      <c r="M107" s="109" t="s">
        <v>45</v>
      </c>
      <c r="N107" s="109">
        <v>101</v>
      </c>
      <c r="O107" s="109" t="s">
        <v>219</v>
      </c>
      <c r="P107" s="109" t="s">
        <v>220</v>
      </c>
      <c r="Q107" s="109" t="s">
        <v>220</v>
      </c>
      <c r="R107" s="109" t="s">
        <v>454</v>
      </c>
    </row>
    <row r="108" spans="1:18" s="162" customFormat="1" ht="54" x14ac:dyDescent="0.25">
      <c r="A108" s="109" t="s">
        <v>47</v>
      </c>
      <c r="B108" s="109" t="s">
        <v>152</v>
      </c>
      <c r="C108" s="109" t="s">
        <v>455</v>
      </c>
      <c r="D108" s="109" t="s">
        <v>2</v>
      </c>
      <c r="E108" s="109"/>
      <c r="F108" s="109" t="s">
        <v>295</v>
      </c>
      <c r="G108" s="109" t="s">
        <v>22</v>
      </c>
      <c r="H108" s="109" t="s">
        <v>852</v>
      </c>
      <c r="I108" s="109" t="s">
        <v>456</v>
      </c>
      <c r="J108" s="109" t="s">
        <v>734</v>
      </c>
      <c r="K108" s="109" t="s">
        <v>222</v>
      </c>
      <c r="L108" s="109" t="s">
        <v>287</v>
      </c>
      <c r="M108" s="109" t="s">
        <v>45</v>
      </c>
      <c r="N108" s="109">
        <v>102</v>
      </c>
      <c r="O108" s="109" t="s">
        <v>220</v>
      </c>
      <c r="P108" s="109" t="s">
        <v>220</v>
      </c>
      <c r="Q108" s="109" t="s">
        <v>220</v>
      </c>
      <c r="R108" s="109" t="s">
        <v>227</v>
      </c>
    </row>
    <row r="109" spans="1:18" s="162" customFormat="1" ht="81" x14ac:dyDescent="0.25">
      <c r="A109" s="109" t="s">
        <v>47</v>
      </c>
      <c r="B109" s="109" t="s">
        <v>159</v>
      </c>
      <c r="C109" s="109" t="s">
        <v>457</v>
      </c>
      <c r="D109" s="109" t="s">
        <v>2</v>
      </c>
      <c r="E109" s="109"/>
      <c r="F109" s="109" t="s">
        <v>177</v>
      </c>
      <c r="G109" s="109" t="s">
        <v>22</v>
      </c>
      <c r="H109" s="109" t="s">
        <v>852</v>
      </c>
      <c r="I109" s="109" t="s">
        <v>458</v>
      </c>
      <c r="J109" s="109" t="s">
        <v>734</v>
      </c>
      <c r="K109" s="109" t="s">
        <v>222</v>
      </c>
      <c r="L109" s="109" t="s">
        <v>287</v>
      </c>
      <c r="M109" s="109" t="s">
        <v>45</v>
      </c>
      <c r="N109" s="109">
        <v>103</v>
      </c>
      <c r="O109" s="109" t="s">
        <v>219</v>
      </c>
      <c r="P109" s="109" t="s">
        <v>219</v>
      </c>
      <c r="Q109" s="109" t="s">
        <v>220</v>
      </c>
      <c r="R109" s="111" t="s">
        <v>221</v>
      </c>
    </row>
    <row r="110" spans="1:18" s="162" customFormat="1" ht="110.25" x14ac:dyDescent="0.25">
      <c r="A110" s="109" t="s">
        <v>47</v>
      </c>
      <c r="B110" s="109" t="s">
        <v>160</v>
      </c>
      <c r="C110" s="109" t="s">
        <v>459</v>
      </c>
      <c r="D110" s="109" t="s">
        <v>2</v>
      </c>
      <c r="E110" s="109"/>
      <c r="F110" s="109" t="s">
        <v>322</v>
      </c>
      <c r="G110" s="109" t="s">
        <v>22</v>
      </c>
      <c r="H110" s="109" t="s">
        <v>852</v>
      </c>
      <c r="I110" s="109" t="s">
        <v>895</v>
      </c>
      <c r="J110" s="109" t="s">
        <v>734</v>
      </c>
      <c r="K110" s="109" t="s">
        <v>222</v>
      </c>
      <c r="L110" s="109" t="s">
        <v>287</v>
      </c>
      <c r="M110" s="109" t="s">
        <v>45</v>
      </c>
      <c r="N110" s="109">
        <v>104</v>
      </c>
      <c r="O110" s="109" t="s">
        <v>220</v>
      </c>
      <c r="P110" s="109" t="s">
        <v>220</v>
      </c>
      <c r="Q110" s="109" t="s">
        <v>220</v>
      </c>
      <c r="R110" s="109" t="s">
        <v>227</v>
      </c>
    </row>
    <row r="111" spans="1:18" s="162" customFormat="1" ht="54" x14ac:dyDescent="0.25">
      <c r="A111" s="109" t="s">
        <v>47</v>
      </c>
      <c r="B111" s="109" t="s">
        <v>161</v>
      </c>
      <c r="C111" s="109" t="s">
        <v>460</v>
      </c>
      <c r="D111" s="109" t="s">
        <v>2</v>
      </c>
      <c r="E111" s="109"/>
      <c r="F111" s="109" t="s">
        <v>177</v>
      </c>
      <c r="G111" s="109" t="s">
        <v>22</v>
      </c>
      <c r="H111" s="109" t="s">
        <v>852</v>
      </c>
      <c r="I111" s="109" t="s">
        <v>461</v>
      </c>
      <c r="J111" s="109" t="s">
        <v>734</v>
      </c>
      <c r="K111" s="109" t="s">
        <v>222</v>
      </c>
      <c r="L111" s="109" t="s">
        <v>287</v>
      </c>
      <c r="M111" s="109" t="s">
        <v>45</v>
      </c>
      <c r="N111" s="109">
        <v>105</v>
      </c>
      <c r="O111" s="109" t="s">
        <v>219</v>
      </c>
      <c r="P111" s="109" t="s">
        <v>219</v>
      </c>
      <c r="Q111" s="109" t="s">
        <v>220</v>
      </c>
      <c r="R111" s="111" t="s">
        <v>221</v>
      </c>
    </row>
    <row r="112" spans="1:18" s="162" customFormat="1" ht="72" x14ac:dyDescent="0.25">
      <c r="A112" s="109" t="s">
        <v>47</v>
      </c>
      <c r="B112" s="109" t="s">
        <v>162</v>
      </c>
      <c r="C112" s="109" t="s">
        <v>462</v>
      </c>
      <c r="D112" s="109" t="s">
        <v>2</v>
      </c>
      <c r="E112" s="109"/>
      <c r="F112" s="109" t="s">
        <v>322</v>
      </c>
      <c r="G112" s="109" t="s">
        <v>22</v>
      </c>
      <c r="H112" s="109" t="s">
        <v>852</v>
      </c>
      <c r="I112" s="195" t="s">
        <v>967</v>
      </c>
      <c r="J112" s="109" t="s">
        <v>734</v>
      </c>
      <c r="K112" s="109" t="s">
        <v>222</v>
      </c>
      <c r="L112" s="109" t="s">
        <v>287</v>
      </c>
      <c r="M112" s="109" t="s">
        <v>45</v>
      </c>
      <c r="N112" s="109">
        <v>106</v>
      </c>
      <c r="O112" s="109" t="s">
        <v>220</v>
      </c>
      <c r="P112" s="109" t="s">
        <v>219</v>
      </c>
      <c r="Q112" s="109" t="s">
        <v>220</v>
      </c>
      <c r="R112" s="109" t="s">
        <v>227</v>
      </c>
    </row>
    <row r="113" spans="1:18" s="162" customFormat="1" ht="108" x14ac:dyDescent="0.25">
      <c r="A113" s="109" t="s">
        <v>47</v>
      </c>
      <c r="B113" s="109" t="s">
        <v>163</v>
      </c>
      <c r="C113" s="109" t="s">
        <v>463</v>
      </c>
      <c r="D113" s="109" t="s">
        <v>2</v>
      </c>
      <c r="E113" s="109"/>
      <c r="F113" s="109" t="s">
        <v>295</v>
      </c>
      <c r="G113" s="109" t="s">
        <v>464</v>
      </c>
      <c r="H113" s="109" t="s">
        <v>896</v>
      </c>
      <c r="I113" s="109" t="s">
        <v>465</v>
      </c>
      <c r="J113" s="109" t="s">
        <v>734</v>
      </c>
      <c r="K113" s="109" t="s">
        <v>222</v>
      </c>
      <c r="L113" s="109" t="s">
        <v>233</v>
      </c>
      <c r="M113" s="109" t="s">
        <v>45</v>
      </c>
      <c r="N113" s="109">
        <v>107</v>
      </c>
      <c r="O113" s="109" t="s">
        <v>220</v>
      </c>
      <c r="P113" s="109" t="s">
        <v>220</v>
      </c>
      <c r="Q113" s="109" t="s">
        <v>220</v>
      </c>
      <c r="R113" s="111" t="s">
        <v>240</v>
      </c>
    </row>
    <row r="114" spans="1:18" s="162" customFormat="1" ht="148.5" x14ac:dyDescent="0.25">
      <c r="A114" s="109" t="s">
        <v>47</v>
      </c>
      <c r="B114" s="109" t="s">
        <v>164</v>
      </c>
      <c r="C114" s="109" t="s">
        <v>466</v>
      </c>
      <c r="D114" s="109" t="s">
        <v>2</v>
      </c>
      <c r="E114" s="109"/>
      <c r="F114" s="109" t="s">
        <v>295</v>
      </c>
      <c r="G114" s="109" t="s">
        <v>464</v>
      </c>
      <c r="H114" s="109" t="s">
        <v>897</v>
      </c>
      <c r="I114" s="109" t="s">
        <v>467</v>
      </c>
      <c r="J114" s="109" t="s">
        <v>734</v>
      </c>
      <c r="K114" s="109" t="s">
        <v>222</v>
      </c>
      <c r="L114" s="109" t="s">
        <v>233</v>
      </c>
      <c r="M114" s="109" t="s">
        <v>46</v>
      </c>
      <c r="N114" s="109">
        <v>108</v>
      </c>
      <c r="O114" s="109" t="s">
        <v>219</v>
      </c>
      <c r="P114" s="109" t="s">
        <v>219</v>
      </c>
      <c r="Q114" s="109" t="s">
        <v>220</v>
      </c>
      <c r="R114" s="111" t="s">
        <v>221</v>
      </c>
    </row>
    <row r="115" spans="1:18" s="162" customFormat="1" ht="175.5" x14ac:dyDescent="0.25">
      <c r="A115" s="109" t="s">
        <v>47</v>
      </c>
      <c r="B115" s="109" t="s">
        <v>165</v>
      </c>
      <c r="C115" s="195" t="s">
        <v>968</v>
      </c>
      <c r="D115" s="109" t="s">
        <v>21</v>
      </c>
      <c r="E115" s="109"/>
      <c r="F115" s="109" t="s">
        <v>295</v>
      </c>
      <c r="G115" s="109" t="s">
        <v>464</v>
      </c>
      <c r="H115" s="109" t="s">
        <v>468</v>
      </c>
      <c r="I115" s="109" t="s">
        <v>469</v>
      </c>
      <c r="J115" s="109" t="s">
        <v>228</v>
      </c>
      <c r="K115" s="109" t="s">
        <v>222</v>
      </c>
      <c r="L115" s="195" t="s">
        <v>899</v>
      </c>
      <c r="M115" s="109" t="s">
        <v>45</v>
      </c>
      <c r="N115" s="109">
        <v>109</v>
      </c>
      <c r="O115" s="109" t="s">
        <v>219</v>
      </c>
      <c r="P115" s="109" t="s">
        <v>220</v>
      </c>
      <c r="Q115" s="109" t="s">
        <v>220</v>
      </c>
      <c r="R115" s="111" t="s">
        <v>221</v>
      </c>
    </row>
    <row r="116" spans="1:18" s="162" customFormat="1" ht="148.5" x14ac:dyDescent="0.25">
      <c r="A116" s="109" t="s">
        <v>47</v>
      </c>
      <c r="B116" s="109" t="s">
        <v>166</v>
      </c>
      <c r="C116" s="195" t="s">
        <v>969</v>
      </c>
      <c r="D116" s="109" t="s">
        <v>2</v>
      </c>
      <c r="E116" s="109"/>
      <c r="F116" s="109" t="s">
        <v>295</v>
      </c>
      <c r="G116" s="109" t="s">
        <v>464</v>
      </c>
      <c r="H116" s="109" t="s">
        <v>470</v>
      </c>
      <c r="I116" s="109" t="s">
        <v>469</v>
      </c>
      <c r="J116" s="109" t="s">
        <v>228</v>
      </c>
      <c r="K116" s="109" t="s">
        <v>222</v>
      </c>
      <c r="L116" s="195" t="s">
        <v>900</v>
      </c>
      <c r="M116" s="109" t="s">
        <v>45</v>
      </c>
      <c r="N116" s="109">
        <v>110</v>
      </c>
      <c r="O116" s="109" t="s">
        <v>219</v>
      </c>
      <c r="P116" s="109" t="s">
        <v>219</v>
      </c>
      <c r="Q116" s="109" t="s">
        <v>220</v>
      </c>
      <c r="R116" s="111" t="s">
        <v>221</v>
      </c>
    </row>
    <row r="117" spans="1:18" s="162" customFormat="1" ht="94.5" x14ac:dyDescent="0.25">
      <c r="A117" s="109" t="s">
        <v>47</v>
      </c>
      <c r="B117" s="109" t="s">
        <v>167</v>
      </c>
      <c r="C117" s="109" t="s">
        <v>471</v>
      </c>
      <c r="D117" s="109" t="s">
        <v>17</v>
      </c>
      <c r="E117" s="109" t="s">
        <v>472</v>
      </c>
      <c r="F117" s="109" t="s">
        <v>295</v>
      </c>
      <c r="G117" s="109" t="s">
        <v>323</v>
      </c>
      <c r="H117" s="109" t="s">
        <v>473</v>
      </c>
      <c r="I117" s="109" t="s">
        <v>898</v>
      </c>
      <c r="J117" s="109" t="s">
        <v>228</v>
      </c>
      <c r="K117" s="109" t="s">
        <v>222</v>
      </c>
      <c r="L117" s="109" t="s">
        <v>239</v>
      </c>
      <c r="M117" s="109"/>
      <c r="N117" s="109">
        <v>111</v>
      </c>
      <c r="O117" s="109" t="s">
        <v>219</v>
      </c>
      <c r="P117" s="109" t="s">
        <v>219</v>
      </c>
      <c r="Q117" s="109" t="s">
        <v>220</v>
      </c>
      <c r="R117" s="111" t="s">
        <v>221</v>
      </c>
    </row>
    <row r="118" spans="1:18" s="162" customFormat="1" ht="123.75" customHeight="1" x14ac:dyDescent="0.25">
      <c r="A118" s="109" t="s">
        <v>47</v>
      </c>
      <c r="B118" s="109" t="s">
        <v>184</v>
      </c>
      <c r="C118" s="178" t="s">
        <v>474</v>
      </c>
      <c r="D118" s="178" t="s">
        <v>18</v>
      </c>
      <c r="E118" s="179" t="s">
        <v>475</v>
      </c>
      <c r="F118" s="178" t="s">
        <v>232</v>
      </c>
      <c r="G118" s="180" t="s">
        <v>233</v>
      </c>
      <c r="H118" s="178" t="s">
        <v>476</v>
      </c>
      <c r="I118" s="366" t="s">
        <v>1110</v>
      </c>
      <c r="J118" s="109" t="s">
        <v>286</v>
      </c>
      <c r="K118" s="109" t="s">
        <v>222</v>
      </c>
      <c r="L118" s="109" t="s">
        <v>223</v>
      </c>
      <c r="M118" s="109" t="s">
        <v>45</v>
      </c>
      <c r="N118" s="109">
        <v>112</v>
      </c>
      <c r="O118" s="109" t="s">
        <v>219</v>
      </c>
      <c r="P118" s="109" t="s">
        <v>220</v>
      </c>
      <c r="Q118" s="109" t="s">
        <v>220</v>
      </c>
      <c r="R118" s="111" t="s">
        <v>221</v>
      </c>
    </row>
    <row r="119" spans="1:18" s="162" customFormat="1" ht="141" customHeight="1" x14ac:dyDescent="0.25">
      <c r="A119" s="111" t="s">
        <v>47</v>
      </c>
      <c r="B119" s="111" t="s">
        <v>198</v>
      </c>
      <c r="C119" s="111" t="s">
        <v>237</v>
      </c>
      <c r="D119" s="111" t="s">
        <v>175</v>
      </c>
      <c r="E119" s="109" t="s">
        <v>698</v>
      </c>
      <c r="F119" s="111" t="s">
        <v>230</v>
      </c>
      <c r="G119" s="111" t="s">
        <v>234</v>
      </c>
      <c r="H119" s="109" t="s">
        <v>477</v>
      </c>
      <c r="I119" s="109" t="s">
        <v>241</v>
      </c>
      <c r="J119" s="111" t="s">
        <v>228</v>
      </c>
      <c r="K119" s="109" t="s">
        <v>222</v>
      </c>
      <c r="L119" s="109" t="s">
        <v>239</v>
      </c>
      <c r="M119" s="109"/>
      <c r="N119" s="109">
        <v>113</v>
      </c>
      <c r="O119" s="111" t="s">
        <v>219</v>
      </c>
      <c r="P119" s="111" t="s">
        <v>219</v>
      </c>
      <c r="Q119" s="111" t="s">
        <v>220</v>
      </c>
      <c r="R119" s="111" t="s">
        <v>221</v>
      </c>
    </row>
    <row r="120" spans="1:18" s="162" customFormat="1" ht="108" x14ac:dyDescent="0.25">
      <c r="A120" s="111" t="s">
        <v>47</v>
      </c>
      <c r="B120" s="111" t="s">
        <v>199</v>
      </c>
      <c r="C120" s="111" t="s">
        <v>716</v>
      </c>
      <c r="D120" s="111" t="s">
        <v>17</v>
      </c>
      <c r="E120" s="109" t="s">
        <v>236</v>
      </c>
      <c r="F120" s="109" t="s">
        <v>231</v>
      </c>
      <c r="G120" s="111" t="s">
        <v>234</v>
      </c>
      <c r="H120" s="109" t="s">
        <v>238</v>
      </c>
      <c r="I120" s="109" t="s">
        <v>242</v>
      </c>
      <c r="J120" s="111" t="s">
        <v>228</v>
      </c>
      <c r="K120" s="109" t="s">
        <v>222</v>
      </c>
      <c r="L120" s="109" t="s">
        <v>239</v>
      </c>
      <c r="M120" s="111"/>
      <c r="N120" s="109">
        <v>114</v>
      </c>
      <c r="O120" s="111" t="s">
        <v>178</v>
      </c>
      <c r="P120" s="111" t="s">
        <v>179</v>
      </c>
      <c r="Q120" s="111" t="s">
        <v>178</v>
      </c>
      <c r="R120" s="111" t="s">
        <v>221</v>
      </c>
    </row>
    <row r="121" spans="1:18" s="162" customFormat="1" ht="81" x14ac:dyDescent="0.25">
      <c r="A121" s="111" t="s">
        <v>47</v>
      </c>
      <c r="B121" s="109" t="s">
        <v>200</v>
      </c>
      <c r="C121" s="178" t="s">
        <v>229</v>
      </c>
      <c r="D121" s="178" t="s">
        <v>17</v>
      </c>
      <c r="E121" s="109" t="s">
        <v>235</v>
      </c>
      <c r="F121" s="109" t="s">
        <v>232</v>
      </c>
      <c r="G121" s="111" t="s">
        <v>233</v>
      </c>
      <c r="H121" s="109"/>
      <c r="I121" s="109" t="s">
        <v>243</v>
      </c>
      <c r="J121" s="109" t="s">
        <v>224</v>
      </c>
      <c r="K121" s="109" t="s">
        <v>222</v>
      </c>
      <c r="L121" s="109" t="s">
        <v>223</v>
      </c>
      <c r="M121" s="109" t="s">
        <v>45</v>
      </c>
      <c r="N121" s="109">
        <v>115</v>
      </c>
      <c r="O121" s="111" t="s">
        <v>219</v>
      </c>
      <c r="P121" s="111" t="s">
        <v>219</v>
      </c>
      <c r="Q121" s="111" t="s">
        <v>220</v>
      </c>
      <c r="R121" s="111" t="s">
        <v>221</v>
      </c>
    </row>
  </sheetData>
  <autoFilter ref="A2:R121" xr:uid="{00000000-0009-0000-0000-000003000000}"/>
  <mergeCells count="1">
    <mergeCell ref="K1:M1"/>
  </mergeCells>
  <hyperlinks>
    <hyperlink ref="E10" location="'Types d''UFI'!A1" display="voir onglet séparé (types d'UFI)" xr:uid="{00000000-0004-0000-0300-000000000000}"/>
    <hyperlink ref="E118" location="'Cent. princ. prise charge coûts'!A1" display="Voir onglet  Centres principaux de prise en charge des coûts" xr:uid="{00000000-0004-0000-0300-000001000000}"/>
  </hyperlinks>
  <pageMargins left="0.7" right="0.7" top="0.78740157499999996" bottom="0.78740157499999996" header="0.3" footer="0.3"/>
  <pageSetup paperSize="8" scale="49" fitToHeight="0" orientation="landscape" r:id="rId1"/>
  <headerFooter>
    <oddHeader>&amp;LSDEP Schnittstelle 2020 Bern&amp;R&amp;A</oddHeader>
    <oddFooter>&amp;R&amp;P/&amp;N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6">
    <pageSetUpPr fitToPage="1"/>
  </sheetPr>
  <dimension ref="A1:DK76"/>
  <sheetViews>
    <sheetView zoomScale="70" zoomScaleNormal="70" zoomScalePageLayoutView="55" workbookViewId="0">
      <pane ySplit="2" topLeftCell="A3" activePane="bottomLeft" state="frozen"/>
      <selection activeCell="A7" sqref="A7"/>
      <selection pane="bottomLeft" activeCell="A2" sqref="A2"/>
    </sheetView>
  </sheetViews>
  <sheetFormatPr baseColWidth="10" defaultColWidth="11.42578125" defaultRowHeight="13.5" x14ac:dyDescent="0.2"/>
  <cols>
    <col min="1" max="1" width="84.140625" style="111" customWidth="1"/>
    <col min="2" max="2" width="6" style="111" customWidth="1"/>
    <col min="3" max="3" width="69.5703125" style="111" customWidth="1"/>
    <col min="4" max="4" width="28.5703125" style="111" customWidth="1"/>
    <col min="5" max="6" width="39.5703125" style="111" customWidth="1"/>
    <col min="7" max="7" width="41.5703125" style="111" customWidth="1"/>
    <col min="8" max="8" width="38" style="97" customWidth="1"/>
    <col min="9" max="9" width="30" style="97" customWidth="1"/>
    <col min="10" max="16384" width="11.42578125" style="97"/>
  </cols>
  <sheetData>
    <row r="1" spans="1:115" s="176" customFormat="1" ht="30" x14ac:dyDescent="0.2">
      <c r="A1" s="102" t="s">
        <v>478</v>
      </c>
      <c r="B1" s="103"/>
      <c r="C1" s="103"/>
      <c r="D1" s="205"/>
      <c r="E1" s="205"/>
      <c r="F1" s="205"/>
      <c r="G1" s="103"/>
    </row>
    <row r="2" spans="1:115" ht="27" customHeight="1" x14ac:dyDescent="0.2">
      <c r="A2" s="372" t="s">
        <v>479</v>
      </c>
      <c r="B2" s="206" t="s">
        <v>20</v>
      </c>
      <c r="C2" s="372" t="s">
        <v>480</v>
      </c>
      <c r="D2" s="372" t="s">
        <v>737</v>
      </c>
      <c r="E2" s="372" t="s">
        <v>738</v>
      </c>
      <c r="F2" s="372" t="s">
        <v>902</v>
      </c>
      <c r="G2" s="186" t="s">
        <v>901</v>
      </c>
      <c r="H2" s="372" t="s">
        <v>905</v>
      </c>
      <c r="I2" s="186" t="s">
        <v>906</v>
      </c>
      <c r="J2" s="187" t="s">
        <v>908</v>
      </c>
    </row>
    <row r="3" spans="1:115" ht="14.25" x14ac:dyDescent="0.2">
      <c r="A3" s="111" t="s">
        <v>233</v>
      </c>
      <c r="B3" s="111">
        <v>1</v>
      </c>
      <c r="C3" s="111" t="s">
        <v>481</v>
      </c>
      <c r="D3" s="111" t="s">
        <v>244</v>
      </c>
      <c r="E3" s="111" t="s">
        <v>244</v>
      </c>
      <c r="H3" s="176"/>
      <c r="I3" s="111"/>
      <c r="J3" s="111"/>
    </row>
    <row r="4" spans="1:115" x14ac:dyDescent="0.2">
      <c r="A4" s="111" t="s">
        <v>482</v>
      </c>
      <c r="B4" s="111">
        <v>10</v>
      </c>
      <c r="C4" s="111" t="s">
        <v>483</v>
      </c>
      <c r="D4" s="111" t="s">
        <v>244</v>
      </c>
      <c r="E4" s="111" t="s">
        <v>244</v>
      </c>
      <c r="F4" s="111" t="s">
        <v>484</v>
      </c>
      <c r="H4" s="111"/>
      <c r="I4" s="111" t="s">
        <v>244</v>
      </c>
      <c r="J4" s="111"/>
    </row>
    <row r="5" spans="1:115" ht="40.5" x14ac:dyDescent="0.2">
      <c r="A5" s="111" t="s">
        <v>485</v>
      </c>
      <c r="B5" s="111">
        <v>11</v>
      </c>
      <c r="C5" s="111" t="s">
        <v>486</v>
      </c>
      <c r="D5" s="111" t="s">
        <v>244</v>
      </c>
      <c r="E5" s="111" t="s">
        <v>244</v>
      </c>
      <c r="G5" s="373" t="s">
        <v>977</v>
      </c>
      <c r="H5" s="111" t="s">
        <v>244</v>
      </c>
      <c r="I5" s="111" t="s">
        <v>244</v>
      </c>
      <c r="J5" s="111"/>
    </row>
    <row r="6" spans="1:115" ht="14.25" x14ac:dyDescent="0.2">
      <c r="A6" s="111" t="s">
        <v>487</v>
      </c>
      <c r="B6" s="111">
        <v>12</v>
      </c>
      <c r="C6" s="111" t="s">
        <v>488</v>
      </c>
      <c r="D6" s="111" t="s">
        <v>244</v>
      </c>
      <c r="E6" s="111" t="s">
        <v>244</v>
      </c>
      <c r="H6" s="176"/>
      <c r="I6" s="111"/>
      <c r="J6" s="111"/>
    </row>
    <row r="7" spans="1:115" ht="58.5" customHeight="1" x14ac:dyDescent="0.2">
      <c r="A7" s="111" t="s">
        <v>489</v>
      </c>
      <c r="B7" s="111">
        <v>13</v>
      </c>
      <c r="C7" s="111" t="s">
        <v>490</v>
      </c>
      <c r="D7" s="111" t="s">
        <v>244</v>
      </c>
      <c r="E7" s="111" t="s">
        <v>244</v>
      </c>
      <c r="F7" s="373" t="s">
        <v>903</v>
      </c>
      <c r="G7" s="373" t="s">
        <v>904</v>
      </c>
      <c r="H7" s="111" t="s">
        <v>491</v>
      </c>
      <c r="I7" s="111" t="s">
        <v>491</v>
      </c>
      <c r="J7" s="111" t="s">
        <v>907</v>
      </c>
    </row>
    <row r="8" spans="1:115" ht="25.5" customHeight="1" x14ac:dyDescent="0.2">
      <c r="A8" s="111" t="s">
        <v>492</v>
      </c>
      <c r="B8" s="111">
        <v>14</v>
      </c>
      <c r="C8" s="111" t="s">
        <v>493</v>
      </c>
      <c r="D8" s="111" t="s">
        <v>244</v>
      </c>
      <c r="E8" s="111" t="s">
        <v>244</v>
      </c>
      <c r="F8" s="373"/>
      <c r="G8" s="373"/>
      <c r="H8" s="111" t="s">
        <v>491</v>
      </c>
      <c r="I8" s="111" t="s">
        <v>491</v>
      </c>
      <c r="J8" s="111" t="s">
        <v>907</v>
      </c>
    </row>
    <row r="9" spans="1:115" ht="14.25" x14ac:dyDescent="0.2">
      <c r="A9" s="111" t="s">
        <v>494</v>
      </c>
      <c r="B9" s="111">
        <v>15</v>
      </c>
      <c r="C9" s="111" t="s">
        <v>495</v>
      </c>
      <c r="D9" s="111" t="s">
        <v>244</v>
      </c>
      <c r="E9" s="111" t="s">
        <v>244</v>
      </c>
      <c r="H9" s="176"/>
      <c r="I9" s="111"/>
      <c r="J9" s="111"/>
    </row>
    <row r="10" spans="1:115" ht="85.5" customHeight="1" x14ac:dyDescent="0.2">
      <c r="A10" s="111" t="s">
        <v>496</v>
      </c>
      <c r="B10" s="111">
        <v>16</v>
      </c>
      <c r="C10" s="111" t="s">
        <v>497</v>
      </c>
      <c r="D10" s="111" t="s">
        <v>244</v>
      </c>
      <c r="E10" s="111" t="s">
        <v>244</v>
      </c>
      <c r="F10" s="373" t="s">
        <v>972</v>
      </c>
      <c r="H10" s="111" t="s">
        <v>244</v>
      </c>
      <c r="I10" s="111" t="s">
        <v>244</v>
      </c>
      <c r="J10" s="111"/>
    </row>
    <row r="11" spans="1:115" ht="14.25" x14ac:dyDescent="0.2">
      <c r="A11" s="111" t="s">
        <v>498</v>
      </c>
      <c r="B11" s="111">
        <v>17</v>
      </c>
      <c r="C11" s="111" t="s">
        <v>499</v>
      </c>
      <c r="D11" s="111" t="s">
        <v>244</v>
      </c>
      <c r="E11" s="111" t="s">
        <v>244</v>
      </c>
      <c r="H11" s="176"/>
      <c r="I11" s="111"/>
      <c r="J11" s="111"/>
    </row>
    <row r="12" spans="1:115" ht="94.5" x14ac:dyDescent="0.2">
      <c r="A12" s="111" t="s">
        <v>500</v>
      </c>
      <c r="B12" s="111">
        <v>18</v>
      </c>
      <c r="C12" s="111" t="s">
        <v>501</v>
      </c>
      <c r="D12" s="111" t="s">
        <v>244</v>
      </c>
      <c r="E12" s="111" t="s">
        <v>244</v>
      </c>
      <c r="F12" s="373" t="s">
        <v>502</v>
      </c>
      <c r="G12" s="373" t="s">
        <v>502</v>
      </c>
      <c r="H12" s="111"/>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c r="BD12" s="111"/>
      <c r="BE12" s="111"/>
      <c r="BF12" s="111"/>
      <c r="BG12" s="111"/>
      <c r="BH12" s="111"/>
      <c r="BI12" s="111"/>
      <c r="BJ12" s="111"/>
      <c r="BK12" s="111"/>
      <c r="BL12" s="111"/>
      <c r="BM12" s="111"/>
      <c r="BN12" s="111"/>
      <c r="BO12" s="111"/>
      <c r="BP12" s="111"/>
      <c r="BQ12" s="111"/>
      <c r="BR12" s="111"/>
      <c r="BS12" s="111"/>
      <c r="BT12" s="111"/>
      <c r="BU12" s="111"/>
      <c r="BV12" s="111"/>
      <c r="BW12" s="111"/>
      <c r="BX12" s="111"/>
      <c r="BY12" s="111"/>
      <c r="BZ12" s="111"/>
      <c r="CA12" s="111"/>
      <c r="CB12" s="111"/>
      <c r="CC12" s="111"/>
      <c r="CD12" s="111"/>
      <c r="CE12" s="111"/>
      <c r="CF12" s="111"/>
      <c r="CG12" s="111"/>
      <c r="CH12" s="111"/>
      <c r="CI12" s="111"/>
      <c r="CJ12" s="111"/>
      <c r="CK12" s="111"/>
      <c r="CL12" s="111"/>
      <c r="CM12" s="111"/>
      <c r="CN12" s="111"/>
      <c r="CO12" s="111"/>
      <c r="CP12" s="111"/>
      <c r="CQ12" s="111"/>
      <c r="CR12" s="111"/>
      <c r="CS12" s="111"/>
      <c r="CT12" s="111"/>
      <c r="CU12" s="111"/>
      <c r="CV12" s="111"/>
      <c r="CW12" s="111"/>
      <c r="CX12" s="111"/>
      <c r="CY12" s="111"/>
      <c r="CZ12" s="111"/>
      <c r="DA12" s="111"/>
      <c r="DB12" s="111"/>
      <c r="DC12" s="111"/>
      <c r="DD12" s="111"/>
      <c r="DE12" s="111"/>
      <c r="DF12" s="111"/>
      <c r="DG12" s="111"/>
      <c r="DH12" s="111"/>
      <c r="DI12" s="111"/>
      <c r="DJ12" s="111"/>
      <c r="DK12" s="111"/>
    </row>
    <row r="13" spans="1:115" x14ac:dyDescent="0.2">
      <c r="A13" s="111" t="s">
        <v>503</v>
      </c>
      <c r="B13" s="111">
        <v>20</v>
      </c>
      <c r="C13" s="111" t="s">
        <v>504</v>
      </c>
      <c r="D13" s="111" t="s">
        <v>244</v>
      </c>
      <c r="E13" s="111" t="s">
        <v>244</v>
      </c>
      <c r="H13" s="111"/>
      <c r="I13" s="111"/>
      <c r="J13" s="111" t="s">
        <v>244</v>
      </c>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row>
    <row r="14" spans="1:115" x14ac:dyDescent="0.2">
      <c r="A14" s="111" t="s">
        <v>505</v>
      </c>
      <c r="B14" s="111">
        <v>21</v>
      </c>
      <c r="C14" s="111" t="s">
        <v>506</v>
      </c>
      <c r="D14" s="111" t="s">
        <v>244</v>
      </c>
      <c r="E14" s="111" t="s">
        <v>244</v>
      </c>
      <c r="H14" s="111"/>
      <c r="I14" s="111"/>
      <c r="J14" s="111" t="s">
        <v>244</v>
      </c>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row>
    <row r="15" spans="1:115" x14ac:dyDescent="0.2">
      <c r="A15" s="111" t="s">
        <v>507</v>
      </c>
      <c r="B15" s="111">
        <v>22</v>
      </c>
      <c r="C15" s="111" t="s">
        <v>508</v>
      </c>
      <c r="D15" s="111" t="s">
        <v>244</v>
      </c>
      <c r="E15" s="111" t="s">
        <v>244</v>
      </c>
      <c r="H15" s="111"/>
      <c r="I15" s="111"/>
      <c r="J15" s="111" t="s">
        <v>244</v>
      </c>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c r="BD15" s="111"/>
      <c r="BE15" s="111"/>
      <c r="BF15" s="111"/>
      <c r="BG15" s="111"/>
      <c r="BH15" s="111"/>
      <c r="BI15" s="111"/>
      <c r="BJ15" s="111"/>
      <c r="BK15" s="111"/>
      <c r="BL15" s="111"/>
      <c r="BM15" s="111"/>
      <c r="BN15" s="111"/>
      <c r="BO15" s="111"/>
      <c r="BP15" s="111"/>
      <c r="BQ15" s="111"/>
      <c r="BR15" s="111"/>
      <c r="BS15" s="111"/>
      <c r="BT15" s="111"/>
      <c r="BU15" s="111"/>
      <c r="BV15" s="111"/>
      <c r="BW15" s="111"/>
      <c r="BX15" s="111"/>
      <c r="BY15" s="111"/>
      <c r="BZ15" s="111"/>
      <c r="CA15" s="111"/>
      <c r="CB15" s="111"/>
      <c r="CC15" s="111"/>
      <c r="CD15" s="111"/>
      <c r="CE15" s="111"/>
      <c r="CF15" s="111"/>
      <c r="CG15" s="111"/>
      <c r="CH15" s="111"/>
      <c r="CI15" s="111"/>
      <c r="CJ15" s="111"/>
      <c r="CK15" s="111"/>
      <c r="CL15" s="111"/>
      <c r="CM15" s="111"/>
      <c r="CN15" s="111"/>
      <c r="CO15" s="111"/>
      <c r="CP15" s="111"/>
      <c r="CQ15" s="111"/>
      <c r="CR15" s="111"/>
      <c r="CS15" s="111"/>
      <c r="CT15" s="111"/>
      <c r="CU15" s="111"/>
      <c r="CV15" s="111"/>
      <c r="CW15" s="111"/>
      <c r="CX15" s="111"/>
      <c r="CY15" s="111"/>
      <c r="CZ15" s="111"/>
      <c r="DA15" s="111"/>
      <c r="DB15" s="111"/>
      <c r="DC15" s="111"/>
      <c r="DD15" s="111"/>
      <c r="DE15" s="111"/>
      <c r="DF15" s="111"/>
      <c r="DG15" s="111"/>
      <c r="DH15" s="111"/>
      <c r="DI15" s="111"/>
      <c r="DJ15" s="111"/>
      <c r="DK15" s="111"/>
    </row>
    <row r="16" spans="1:115" x14ac:dyDescent="0.2">
      <c r="A16" s="111" t="s">
        <v>509</v>
      </c>
      <c r="B16" s="111">
        <v>30</v>
      </c>
      <c r="C16" s="111" t="s">
        <v>510</v>
      </c>
      <c r="D16" s="111" t="s">
        <v>244</v>
      </c>
      <c r="E16" s="111" t="s">
        <v>244</v>
      </c>
      <c r="H16" s="111"/>
      <c r="I16" s="111"/>
      <c r="J16" s="111" t="s">
        <v>244</v>
      </c>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c r="BD16" s="111"/>
      <c r="BE16" s="111"/>
      <c r="BF16" s="111"/>
      <c r="BG16" s="111"/>
      <c r="BH16" s="111"/>
      <c r="BI16" s="111"/>
      <c r="BJ16" s="111"/>
      <c r="BK16" s="111"/>
      <c r="BL16" s="111"/>
      <c r="BM16" s="111"/>
      <c r="BN16" s="111"/>
      <c r="BO16" s="111"/>
      <c r="BP16" s="111"/>
      <c r="BQ16" s="111"/>
      <c r="BR16" s="111"/>
      <c r="BS16" s="111"/>
      <c r="BT16" s="111"/>
      <c r="BU16" s="111"/>
      <c r="BV16" s="111"/>
      <c r="BW16" s="111"/>
      <c r="BX16" s="111"/>
      <c r="BY16" s="111"/>
      <c r="BZ16" s="111"/>
      <c r="CA16" s="111"/>
      <c r="CB16" s="111"/>
      <c r="CC16" s="111"/>
      <c r="CD16" s="111"/>
      <c r="CE16" s="111"/>
      <c r="CF16" s="111"/>
      <c r="CG16" s="111"/>
      <c r="CH16" s="111"/>
      <c r="CI16" s="111"/>
      <c r="CJ16" s="111"/>
      <c r="CK16" s="111"/>
      <c r="CL16" s="111"/>
      <c r="CM16" s="111"/>
      <c r="CN16" s="111"/>
      <c r="CO16" s="111"/>
      <c r="CP16" s="111"/>
      <c r="CQ16" s="111"/>
      <c r="CR16" s="111"/>
      <c r="CS16" s="111"/>
      <c r="CT16" s="111"/>
      <c r="CU16" s="111"/>
      <c r="CV16" s="111"/>
      <c r="CW16" s="111"/>
      <c r="CX16" s="111"/>
      <c r="CY16" s="111"/>
      <c r="CZ16" s="111"/>
      <c r="DA16" s="111"/>
      <c r="DB16" s="111"/>
      <c r="DC16" s="111"/>
      <c r="DD16" s="111"/>
      <c r="DE16" s="111"/>
      <c r="DF16" s="111"/>
      <c r="DG16" s="111"/>
      <c r="DH16" s="111"/>
      <c r="DI16" s="111"/>
      <c r="DJ16" s="111"/>
      <c r="DK16" s="111"/>
    </row>
    <row r="17" spans="1:115" x14ac:dyDescent="0.2">
      <c r="A17" s="111" t="s">
        <v>511</v>
      </c>
      <c r="B17" s="111">
        <v>31</v>
      </c>
      <c r="C17" s="111" t="s">
        <v>512</v>
      </c>
      <c r="D17" s="111" t="s">
        <v>244</v>
      </c>
      <c r="E17" s="111" t="s">
        <v>244</v>
      </c>
      <c r="H17" s="111"/>
      <c r="I17" s="111"/>
      <c r="J17" s="111" t="s">
        <v>244</v>
      </c>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c r="BD17" s="111"/>
      <c r="BE17" s="111"/>
      <c r="BF17" s="111"/>
      <c r="BG17" s="111"/>
      <c r="BH17" s="111"/>
      <c r="BI17" s="111"/>
      <c r="BJ17" s="111"/>
      <c r="BK17" s="111"/>
      <c r="BL17" s="111"/>
      <c r="BM17" s="111"/>
      <c r="BN17" s="111"/>
      <c r="BO17" s="111"/>
      <c r="BP17" s="111"/>
      <c r="BQ17" s="111"/>
      <c r="BR17" s="111"/>
      <c r="BS17" s="111"/>
      <c r="BT17" s="111"/>
      <c r="BU17" s="111"/>
      <c r="BV17" s="111"/>
      <c r="BW17" s="111"/>
      <c r="BX17" s="111"/>
      <c r="BY17" s="111"/>
      <c r="BZ17" s="111"/>
      <c r="CA17" s="111"/>
      <c r="CB17" s="111"/>
      <c r="CC17" s="111"/>
      <c r="CD17" s="111"/>
      <c r="CE17" s="111"/>
      <c r="CF17" s="111"/>
      <c r="CG17" s="111"/>
      <c r="CH17" s="111"/>
      <c r="CI17" s="111"/>
      <c r="CJ17" s="111"/>
      <c r="CK17" s="111"/>
      <c r="CL17" s="111"/>
      <c r="CM17" s="111"/>
      <c r="CN17" s="111"/>
      <c r="CO17" s="111"/>
      <c r="CP17" s="111"/>
      <c r="CQ17" s="111"/>
      <c r="CR17" s="111"/>
      <c r="CS17" s="111"/>
      <c r="CT17" s="111"/>
      <c r="CU17" s="111"/>
      <c r="CV17" s="111"/>
      <c r="CW17" s="111"/>
      <c r="CX17" s="111"/>
      <c r="CY17" s="111"/>
      <c r="CZ17" s="111"/>
      <c r="DA17" s="111"/>
      <c r="DB17" s="111"/>
      <c r="DC17" s="111"/>
      <c r="DD17" s="111"/>
      <c r="DE17" s="111"/>
      <c r="DF17" s="111"/>
      <c r="DG17" s="111"/>
      <c r="DH17" s="111"/>
      <c r="DI17" s="111"/>
      <c r="DJ17" s="111"/>
      <c r="DK17" s="111"/>
    </row>
    <row r="18" spans="1:115" x14ac:dyDescent="0.2">
      <c r="A18" s="111" t="s">
        <v>513</v>
      </c>
      <c r="B18" s="111">
        <v>32</v>
      </c>
      <c r="C18" s="111" t="s">
        <v>514</v>
      </c>
      <c r="D18" s="111" t="s">
        <v>244</v>
      </c>
      <c r="E18" s="111" t="s">
        <v>244</v>
      </c>
      <c r="H18" s="111"/>
      <c r="I18" s="111"/>
      <c r="J18" s="111" t="s">
        <v>244</v>
      </c>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c r="BD18" s="111"/>
      <c r="BE18" s="111"/>
      <c r="BF18" s="111"/>
      <c r="BG18" s="111"/>
      <c r="BH18" s="111"/>
      <c r="BI18" s="111"/>
      <c r="BJ18" s="111"/>
      <c r="BK18" s="111"/>
      <c r="BL18" s="111"/>
      <c r="BM18" s="111"/>
      <c r="BN18" s="111"/>
      <c r="BO18" s="111"/>
      <c r="BP18" s="111"/>
      <c r="BQ18" s="111"/>
      <c r="BR18" s="111"/>
      <c r="BS18" s="111"/>
      <c r="BT18" s="111"/>
      <c r="BU18" s="111"/>
      <c r="BV18" s="111"/>
      <c r="BW18" s="111"/>
      <c r="BX18" s="111"/>
      <c r="BY18" s="111"/>
      <c r="BZ18" s="111"/>
      <c r="CA18" s="111"/>
      <c r="CB18" s="111"/>
      <c r="CC18" s="111"/>
      <c r="CD18" s="111"/>
      <c r="CE18" s="111"/>
      <c r="CF18" s="111"/>
      <c r="CG18" s="111"/>
      <c r="CH18" s="111"/>
      <c r="CI18" s="111"/>
      <c r="CJ18" s="111"/>
      <c r="CK18" s="111"/>
      <c r="CL18" s="111"/>
      <c r="CM18" s="111"/>
      <c r="CN18" s="111"/>
      <c r="CO18" s="111"/>
      <c r="CP18" s="111"/>
      <c r="CQ18" s="111"/>
      <c r="CR18" s="111"/>
      <c r="CS18" s="111"/>
      <c r="CT18" s="111"/>
      <c r="CU18" s="111"/>
      <c r="CV18" s="111"/>
      <c r="CW18" s="111"/>
      <c r="CX18" s="111"/>
      <c r="CY18" s="111"/>
      <c r="CZ18" s="111"/>
      <c r="DA18" s="111"/>
      <c r="DB18" s="111"/>
      <c r="DC18" s="111"/>
      <c r="DD18" s="111"/>
      <c r="DE18" s="111"/>
      <c r="DF18" s="111"/>
      <c r="DG18" s="111"/>
      <c r="DH18" s="111"/>
      <c r="DI18" s="111"/>
      <c r="DJ18" s="111"/>
      <c r="DK18" s="111"/>
    </row>
    <row r="19" spans="1:115" x14ac:dyDescent="0.2">
      <c r="A19" s="111" t="s">
        <v>515</v>
      </c>
      <c r="B19" s="111">
        <v>40</v>
      </c>
      <c r="C19" s="111" t="s">
        <v>516</v>
      </c>
      <c r="D19" s="111" t="s">
        <v>244</v>
      </c>
      <c r="E19" s="111" t="s">
        <v>244</v>
      </c>
      <c r="H19" s="111"/>
      <c r="I19" s="111"/>
      <c r="J19" s="111" t="s">
        <v>244</v>
      </c>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c r="BD19" s="111"/>
      <c r="BE19" s="111"/>
      <c r="BF19" s="111"/>
      <c r="BG19" s="111"/>
      <c r="BH19" s="111"/>
      <c r="BI19" s="111"/>
      <c r="BJ19" s="111"/>
      <c r="BK19" s="111"/>
      <c r="BL19" s="111"/>
      <c r="BM19" s="111"/>
      <c r="BN19" s="111"/>
      <c r="BO19" s="111"/>
      <c r="BP19" s="111"/>
      <c r="BQ19" s="111"/>
      <c r="BR19" s="111"/>
      <c r="BS19" s="111"/>
      <c r="BT19" s="111"/>
      <c r="BU19" s="111"/>
      <c r="BV19" s="111"/>
      <c r="BW19" s="111"/>
      <c r="BX19" s="111"/>
      <c r="BY19" s="111"/>
      <c r="BZ19" s="111"/>
      <c r="CA19" s="111"/>
      <c r="CB19" s="111"/>
      <c r="CC19" s="111"/>
      <c r="CD19" s="111"/>
      <c r="CE19" s="111"/>
      <c r="CF19" s="111"/>
      <c r="CG19" s="111"/>
      <c r="CH19" s="111"/>
      <c r="CI19" s="111"/>
      <c r="CJ19" s="111"/>
      <c r="CK19" s="111"/>
      <c r="CL19" s="111"/>
      <c r="CM19" s="111"/>
      <c r="CN19" s="111"/>
      <c r="CO19" s="111"/>
      <c r="CP19" s="111"/>
      <c r="CQ19" s="111"/>
      <c r="CR19" s="111"/>
      <c r="CS19" s="111"/>
      <c r="CT19" s="111"/>
      <c r="CU19" s="111"/>
      <c r="CV19" s="111"/>
      <c r="CW19" s="111"/>
      <c r="CX19" s="111"/>
      <c r="CY19" s="111"/>
      <c r="CZ19" s="111"/>
      <c r="DA19" s="111"/>
      <c r="DB19" s="111"/>
      <c r="DC19" s="111"/>
      <c r="DD19" s="111"/>
      <c r="DE19" s="111"/>
      <c r="DF19" s="111"/>
      <c r="DG19" s="111"/>
      <c r="DH19" s="111"/>
      <c r="DI19" s="111"/>
      <c r="DJ19" s="111"/>
      <c r="DK19" s="111"/>
    </row>
    <row r="20" spans="1:115" x14ac:dyDescent="0.2">
      <c r="A20" s="111" t="s">
        <v>517</v>
      </c>
      <c r="B20" s="111">
        <v>41</v>
      </c>
      <c r="C20" s="111" t="s">
        <v>518</v>
      </c>
      <c r="D20" s="111" t="s">
        <v>244</v>
      </c>
      <c r="E20" s="111" t="s">
        <v>244</v>
      </c>
      <c r="H20" s="111"/>
      <c r="I20" s="111"/>
      <c r="J20" s="111" t="s">
        <v>244</v>
      </c>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c r="BD20" s="111"/>
      <c r="BE20" s="111"/>
      <c r="BF20" s="111"/>
      <c r="BG20" s="111"/>
      <c r="BH20" s="111"/>
      <c r="BI20" s="111"/>
      <c r="BJ20" s="111"/>
      <c r="BK20" s="111"/>
      <c r="BL20" s="111"/>
      <c r="BM20" s="111"/>
      <c r="BN20" s="111"/>
      <c r="BO20" s="111"/>
      <c r="BP20" s="111"/>
      <c r="BQ20" s="111"/>
      <c r="BR20" s="111"/>
      <c r="BS20" s="111"/>
      <c r="BT20" s="111"/>
      <c r="BU20" s="111"/>
      <c r="BV20" s="111"/>
      <c r="BW20" s="111"/>
      <c r="BX20" s="111"/>
      <c r="BY20" s="111"/>
      <c r="BZ20" s="111"/>
      <c r="CA20" s="111"/>
      <c r="CB20" s="111"/>
      <c r="CC20" s="111"/>
      <c r="CD20" s="111"/>
      <c r="CE20" s="111"/>
      <c r="CF20" s="111"/>
      <c r="CG20" s="111"/>
      <c r="CH20" s="111"/>
      <c r="CI20" s="111"/>
      <c r="CJ20" s="111"/>
      <c r="CK20" s="111"/>
      <c r="CL20" s="111"/>
      <c r="CM20" s="111"/>
      <c r="CN20" s="111"/>
      <c r="CO20" s="111"/>
      <c r="CP20" s="111"/>
      <c r="CQ20" s="111"/>
      <c r="CR20" s="111"/>
      <c r="CS20" s="111"/>
      <c r="CT20" s="111"/>
      <c r="CU20" s="111"/>
      <c r="CV20" s="111"/>
      <c r="CW20" s="111"/>
      <c r="CX20" s="111"/>
      <c r="CY20" s="111"/>
      <c r="CZ20" s="111"/>
      <c r="DA20" s="111"/>
      <c r="DB20" s="111"/>
      <c r="DC20" s="111"/>
      <c r="DD20" s="111"/>
      <c r="DE20" s="111"/>
      <c r="DF20" s="111"/>
      <c r="DG20" s="111"/>
      <c r="DH20" s="111"/>
      <c r="DI20" s="111"/>
      <c r="DJ20" s="111"/>
      <c r="DK20" s="111"/>
    </row>
    <row r="21" spans="1:115" x14ac:dyDescent="0.2">
      <c r="A21" s="111" t="s">
        <v>519</v>
      </c>
      <c r="B21" s="111">
        <v>42</v>
      </c>
      <c r="C21" s="111" t="s">
        <v>520</v>
      </c>
      <c r="D21" s="111" t="s">
        <v>244</v>
      </c>
      <c r="E21" s="111" t="s">
        <v>244</v>
      </c>
      <c r="H21" s="111"/>
      <c r="I21" s="111"/>
      <c r="J21" s="111" t="s">
        <v>244</v>
      </c>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1"/>
      <c r="AJ21" s="111"/>
      <c r="AK21" s="111"/>
      <c r="AL21" s="111"/>
      <c r="AM21" s="111"/>
      <c r="AN21" s="111"/>
      <c r="AO21" s="111"/>
      <c r="AP21" s="111"/>
      <c r="AQ21" s="111"/>
      <c r="AR21" s="111"/>
      <c r="AS21" s="111"/>
      <c r="AT21" s="111"/>
      <c r="AU21" s="111"/>
      <c r="AV21" s="111"/>
      <c r="AW21" s="111"/>
      <c r="AX21" s="111"/>
      <c r="AY21" s="111"/>
      <c r="AZ21" s="111"/>
      <c r="BA21" s="111"/>
      <c r="BB21" s="111"/>
      <c r="BC21" s="111"/>
      <c r="BD21" s="111"/>
      <c r="BE21" s="111"/>
      <c r="BF21" s="111"/>
      <c r="BG21" s="111"/>
      <c r="BH21" s="111"/>
      <c r="BI21" s="111"/>
      <c r="BJ21" s="111"/>
      <c r="BK21" s="111"/>
      <c r="BL21" s="111"/>
      <c r="BM21" s="111"/>
      <c r="BN21" s="111"/>
      <c r="BO21" s="111"/>
      <c r="BP21" s="111"/>
      <c r="BQ21" s="111"/>
      <c r="BR21" s="111"/>
      <c r="BS21" s="111"/>
      <c r="BT21" s="111"/>
      <c r="BU21" s="111"/>
      <c r="BV21" s="111"/>
      <c r="BW21" s="111"/>
      <c r="BX21" s="111"/>
      <c r="BY21" s="111"/>
      <c r="BZ21" s="111"/>
      <c r="CA21" s="111"/>
      <c r="CB21" s="111"/>
      <c r="CC21" s="111"/>
      <c r="CD21" s="111"/>
      <c r="CE21" s="111"/>
      <c r="CF21" s="111"/>
      <c r="CG21" s="111"/>
      <c r="CH21" s="111"/>
      <c r="CI21" s="111"/>
      <c r="CJ21" s="111"/>
      <c r="CK21" s="111"/>
      <c r="CL21" s="111"/>
      <c r="CM21" s="111"/>
      <c r="CN21" s="111"/>
      <c r="CO21" s="111"/>
      <c r="CP21" s="111"/>
      <c r="CQ21" s="111"/>
      <c r="CR21" s="111"/>
      <c r="CS21" s="111"/>
      <c r="CT21" s="111"/>
      <c r="CU21" s="111"/>
      <c r="CV21" s="111"/>
      <c r="CW21" s="111"/>
      <c r="CX21" s="111"/>
      <c r="CY21" s="111"/>
      <c r="CZ21" s="111"/>
      <c r="DA21" s="111"/>
      <c r="DB21" s="111"/>
      <c r="DC21" s="111"/>
      <c r="DD21" s="111"/>
      <c r="DE21" s="111"/>
      <c r="DF21" s="111"/>
      <c r="DG21" s="111"/>
      <c r="DH21" s="111"/>
      <c r="DI21" s="111"/>
      <c r="DJ21" s="111"/>
      <c r="DK21" s="111"/>
    </row>
    <row r="22" spans="1:115" x14ac:dyDescent="0.2">
      <c r="A22" s="111" t="s">
        <v>521</v>
      </c>
      <c r="B22" s="111">
        <v>50</v>
      </c>
      <c r="C22" s="111" t="s">
        <v>522</v>
      </c>
      <c r="D22" s="111" t="s">
        <v>244</v>
      </c>
      <c r="E22" s="111" t="s">
        <v>244</v>
      </c>
      <c r="H22" s="111"/>
      <c r="I22" s="111"/>
      <c r="J22" s="111" t="s">
        <v>244</v>
      </c>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c r="AM22" s="111"/>
      <c r="AN22" s="111"/>
      <c r="AO22" s="111"/>
      <c r="AP22" s="111"/>
      <c r="AQ22" s="111"/>
      <c r="AR22" s="111"/>
      <c r="AS22" s="111"/>
      <c r="AT22" s="111"/>
      <c r="AU22" s="111"/>
      <c r="AV22" s="111"/>
      <c r="AW22" s="111"/>
      <c r="AX22" s="111"/>
      <c r="AY22" s="111"/>
      <c r="AZ22" s="111"/>
      <c r="BA22" s="111"/>
      <c r="BB22" s="111"/>
      <c r="BC22" s="111"/>
      <c r="BD22" s="111"/>
      <c r="BE22" s="111"/>
      <c r="BF22" s="111"/>
      <c r="BG22" s="111"/>
      <c r="BH22" s="111"/>
      <c r="BI22" s="111"/>
      <c r="BJ22" s="111"/>
      <c r="BK22" s="111"/>
      <c r="BL22" s="111"/>
      <c r="BM22" s="111"/>
      <c r="BN22" s="111"/>
      <c r="BO22" s="111"/>
      <c r="BP22" s="111"/>
      <c r="BQ22" s="111"/>
      <c r="BR22" s="111"/>
      <c r="BS22" s="111"/>
      <c r="BT22" s="111"/>
      <c r="BU22" s="111"/>
      <c r="BV22" s="111"/>
      <c r="BW22" s="111"/>
      <c r="BX22" s="111"/>
      <c r="BY22" s="111"/>
      <c r="BZ22" s="111"/>
      <c r="CA22" s="111"/>
      <c r="CB22" s="111"/>
      <c r="CC22" s="111"/>
      <c r="CD22" s="111"/>
      <c r="CE22" s="111"/>
      <c r="CF22" s="111"/>
      <c r="CG22" s="111"/>
      <c r="CH22" s="111"/>
      <c r="CI22" s="111"/>
      <c r="CJ22" s="111"/>
      <c r="CK22" s="111"/>
      <c r="CL22" s="111"/>
      <c r="CM22" s="111"/>
      <c r="CN22" s="111"/>
      <c r="CO22" s="111"/>
      <c r="CP22" s="111"/>
      <c r="CQ22" s="111"/>
      <c r="CR22" s="111"/>
      <c r="CS22" s="111"/>
      <c r="CT22" s="111"/>
      <c r="CU22" s="111"/>
      <c r="CV22" s="111"/>
      <c r="CW22" s="111"/>
      <c r="CX22" s="111"/>
      <c r="CY22" s="111"/>
      <c r="CZ22" s="111"/>
      <c r="DA22" s="111"/>
      <c r="DB22" s="111"/>
      <c r="DC22" s="111"/>
      <c r="DD22" s="111"/>
      <c r="DE22" s="111"/>
      <c r="DF22" s="111"/>
      <c r="DG22" s="111"/>
      <c r="DH22" s="111"/>
      <c r="DI22" s="111"/>
      <c r="DJ22" s="111"/>
      <c r="DK22" s="111"/>
    </row>
    <row r="23" spans="1:115" x14ac:dyDescent="0.2">
      <c r="A23" s="111" t="s">
        <v>523</v>
      </c>
      <c r="B23" s="111">
        <v>51</v>
      </c>
      <c r="C23" s="111" t="s">
        <v>524</v>
      </c>
      <c r="D23" s="111" t="s">
        <v>244</v>
      </c>
      <c r="E23" s="111" t="s">
        <v>244</v>
      </c>
      <c r="H23" s="111"/>
      <c r="I23" s="111"/>
      <c r="J23" s="111" t="s">
        <v>244</v>
      </c>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111"/>
      <c r="AM23" s="111"/>
      <c r="AN23" s="111"/>
      <c r="AO23" s="111"/>
      <c r="AP23" s="111"/>
      <c r="AQ23" s="111"/>
      <c r="AR23" s="111"/>
      <c r="AS23" s="111"/>
      <c r="AT23" s="111"/>
      <c r="AU23" s="111"/>
      <c r="AV23" s="111"/>
      <c r="AW23" s="111"/>
      <c r="AX23" s="111"/>
      <c r="AY23" s="111"/>
      <c r="AZ23" s="111"/>
      <c r="BA23" s="111"/>
      <c r="BB23" s="111"/>
      <c r="BC23" s="111"/>
      <c r="BD23" s="111"/>
      <c r="BE23" s="111"/>
      <c r="BF23" s="111"/>
      <c r="BG23" s="111"/>
      <c r="BH23" s="111"/>
      <c r="BI23" s="111"/>
      <c r="BJ23" s="111"/>
      <c r="BK23" s="111"/>
      <c r="BL23" s="111"/>
      <c r="BM23" s="111"/>
      <c r="BN23" s="111"/>
      <c r="BO23" s="111"/>
      <c r="BP23" s="111"/>
      <c r="BQ23" s="111"/>
      <c r="BR23" s="111"/>
      <c r="BS23" s="111"/>
      <c r="BT23" s="111"/>
      <c r="BU23" s="111"/>
      <c r="BV23" s="111"/>
      <c r="BW23" s="111"/>
      <c r="BX23" s="111"/>
      <c r="BY23" s="111"/>
      <c r="BZ23" s="111"/>
      <c r="CA23" s="111"/>
      <c r="CB23" s="111"/>
      <c r="CC23" s="111"/>
      <c r="CD23" s="111"/>
      <c r="CE23" s="111"/>
      <c r="CF23" s="111"/>
      <c r="CG23" s="111"/>
      <c r="CH23" s="111"/>
      <c r="CI23" s="111"/>
      <c r="CJ23" s="111"/>
      <c r="CK23" s="111"/>
      <c r="CL23" s="111"/>
      <c r="CM23" s="111"/>
      <c r="CN23" s="111"/>
      <c r="CO23" s="111"/>
      <c r="CP23" s="111"/>
      <c r="CQ23" s="111"/>
      <c r="CR23" s="111"/>
      <c r="CS23" s="111"/>
      <c r="CT23" s="111"/>
      <c r="CU23" s="111"/>
      <c r="CV23" s="111"/>
      <c r="CW23" s="111"/>
      <c r="CX23" s="111"/>
      <c r="CY23" s="111"/>
      <c r="CZ23" s="111"/>
      <c r="DA23" s="111"/>
      <c r="DB23" s="111"/>
      <c r="DC23" s="111"/>
      <c r="DD23" s="111"/>
      <c r="DE23" s="111"/>
      <c r="DF23" s="111"/>
      <c r="DG23" s="111"/>
      <c r="DH23" s="111"/>
      <c r="DI23" s="111"/>
      <c r="DJ23" s="111"/>
      <c r="DK23" s="111"/>
    </row>
    <row r="24" spans="1:115" x14ac:dyDescent="0.2">
      <c r="A24" s="111" t="s">
        <v>525</v>
      </c>
      <c r="B24" s="111">
        <v>52</v>
      </c>
      <c r="C24" s="111" t="s">
        <v>526</v>
      </c>
      <c r="D24" s="111" t="s">
        <v>244</v>
      </c>
      <c r="E24" s="111" t="s">
        <v>244</v>
      </c>
      <c r="H24" s="111"/>
      <c r="I24" s="111"/>
      <c r="J24" s="111" t="s">
        <v>244</v>
      </c>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111"/>
      <c r="AM24" s="111"/>
      <c r="AN24" s="111"/>
      <c r="AO24" s="111"/>
      <c r="AP24" s="111"/>
      <c r="AQ24" s="111"/>
      <c r="AR24" s="111"/>
      <c r="AS24" s="111"/>
      <c r="AT24" s="111"/>
      <c r="AU24" s="111"/>
      <c r="AV24" s="111"/>
      <c r="AW24" s="111"/>
      <c r="AX24" s="111"/>
      <c r="AY24" s="111"/>
      <c r="AZ24" s="111"/>
      <c r="BA24" s="111"/>
      <c r="BB24" s="111"/>
      <c r="BC24" s="111"/>
      <c r="BD24" s="111"/>
      <c r="BE24" s="111"/>
      <c r="BF24" s="111"/>
      <c r="BG24" s="111"/>
      <c r="BH24" s="111"/>
      <c r="BI24" s="111"/>
      <c r="BJ24" s="111"/>
      <c r="BK24" s="111"/>
      <c r="BL24" s="111"/>
      <c r="BM24" s="111"/>
      <c r="BN24" s="111"/>
      <c r="BO24" s="111"/>
      <c r="BP24" s="111"/>
      <c r="BQ24" s="111"/>
      <c r="BR24" s="111"/>
      <c r="BS24" s="111"/>
      <c r="BT24" s="111"/>
      <c r="BU24" s="111"/>
      <c r="BV24" s="111"/>
      <c r="BW24" s="111"/>
      <c r="BX24" s="111"/>
      <c r="BY24" s="111"/>
      <c r="BZ24" s="111"/>
      <c r="CA24" s="111"/>
      <c r="CB24" s="111"/>
      <c r="CC24" s="111"/>
      <c r="CD24" s="111"/>
      <c r="CE24" s="111"/>
      <c r="CF24" s="111"/>
      <c r="CG24" s="111"/>
      <c r="CH24" s="111"/>
      <c r="CI24" s="111"/>
      <c r="CJ24" s="111"/>
      <c r="CK24" s="111"/>
      <c r="CL24" s="111"/>
      <c r="CM24" s="111"/>
      <c r="CN24" s="111"/>
      <c r="CO24" s="111"/>
      <c r="CP24" s="111"/>
      <c r="CQ24" s="111"/>
      <c r="CR24" s="111"/>
      <c r="CS24" s="111"/>
      <c r="CT24" s="111"/>
      <c r="CU24" s="111"/>
      <c r="CV24" s="111"/>
      <c r="CW24" s="111"/>
      <c r="CX24" s="111"/>
      <c r="CY24" s="111"/>
      <c r="CZ24" s="111"/>
      <c r="DA24" s="111"/>
      <c r="DB24" s="111"/>
      <c r="DC24" s="111"/>
      <c r="DD24" s="111"/>
      <c r="DE24" s="111"/>
      <c r="DF24" s="111"/>
      <c r="DG24" s="111"/>
      <c r="DH24" s="111"/>
      <c r="DI24" s="111"/>
      <c r="DJ24" s="111"/>
      <c r="DK24" s="111"/>
    </row>
    <row r="25" spans="1:115" x14ac:dyDescent="0.2">
      <c r="A25" s="111" t="s">
        <v>527</v>
      </c>
      <c r="B25" s="111">
        <v>60</v>
      </c>
      <c r="C25" s="111" t="s">
        <v>528</v>
      </c>
      <c r="D25" s="111" t="s">
        <v>244</v>
      </c>
      <c r="E25" s="111" t="s">
        <v>244</v>
      </c>
      <c r="H25" s="111"/>
      <c r="I25" s="111"/>
      <c r="J25" s="111" t="s">
        <v>244</v>
      </c>
      <c r="K25" s="111"/>
      <c r="L25" s="111"/>
      <c r="M25" s="111"/>
      <c r="N25" s="111"/>
      <c r="O25" s="111"/>
      <c r="P25" s="111"/>
      <c r="Q25" s="111"/>
      <c r="R25" s="111"/>
      <c r="S25" s="111"/>
      <c r="T25" s="111"/>
      <c r="U25" s="111"/>
      <c r="V25" s="111"/>
      <c r="W25" s="111"/>
      <c r="X25" s="111"/>
      <c r="Y25" s="111"/>
      <c r="Z25" s="111"/>
      <c r="AA25" s="111"/>
      <c r="AB25" s="111"/>
      <c r="AC25" s="111"/>
      <c r="AD25" s="111"/>
      <c r="AE25" s="111"/>
      <c r="AF25" s="111"/>
      <c r="AG25" s="111"/>
      <c r="AH25" s="111"/>
      <c r="AI25" s="111"/>
      <c r="AJ25" s="111"/>
      <c r="AK25" s="111"/>
      <c r="AL25" s="111"/>
      <c r="AM25" s="111"/>
      <c r="AN25" s="111"/>
      <c r="AO25" s="111"/>
      <c r="AP25" s="111"/>
      <c r="AQ25" s="111"/>
      <c r="AR25" s="111"/>
      <c r="AS25" s="111"/>
      <c r="AT25" s="111"/>
      <c r="AU25" s="111"/>
      <c r="AV25" s="111"/>
      <c r="AW25" s="111"/>
      <c r="AX25" s="111"/>
      <c r="AY25" s="111"/>
      <c r="AZ25" s="111"/>
      <c r="BA25" s="111"/>
      <c r="BB25" s="111"/>
      <c r="BC25" s="111"/>
      <c r="BD25" s="111"/>
      <c r="BE25" s="111"/>
      <c r="BF25" s="111"/>
      <c r="BG25" s="111"/>
      <c r="BH25" s="111"/>
      <c r="BI25" s="111"/>
      <c r="BJ25" s="111"/>
      <c r="BK25" s="111"/>
      <c r="BL25" s="111"/>
      <c r="BM25" s="111"/>
      <c r="BN25" s="111"/>
      <c r="BO25" s="111"/>
      <c r="BP25" s="111"/>
      <c r="BQ25" s="111"/>
      <c r="BR25" s="111"/>
      <c r="BS25" s="111"/>
      <c r="BT25" s="111"/>
      <c r="BU25" s="111"/>
      <c r="BV25" s="111"/>
      <c r="BW25" s="111"/>
      <c r="BX25" s="111"/>
      <c r="BY25" s="111"/>
      <c r="BZ25" s="111"/>
      <c r="CA25" s="111"/>
      <c r="CB25" s="111"/>
      <c r="CC25" s="111"/>
      <c r="CD25" s="111"/>
      <c r="CE25" s="111"/>
      <c r="CF25" s="111"/>
      <c r="CG25" s="111"/>
      <c r="CH25" s="111"/>
      <c r="CI25" s="111"/>
      <c r="CJ25" s="111"/>
      <c r="CK25" s="111"/>
      <c r="CL25" s="111"/>
      <c r="CM25" s="111"/>
      <c r="CN25" s="111"/>
      <c r="CO25" s="111"/>
      <c r="CP25" s="111"/>
      <c r="CQ25" s="111"/>
      <c r="CR25" s="111"/>
      <c r="CS25" s="111"/>
      <c r="CT25" s="111"/>
      <c r="CU25" s="111"/>
      <c r="CV25" s="111"/>
      <c r="CW25" s="111"/>
      <c r="CX25" s="111"/>
      <c r="CY25" s="111"/>
      <c r="CZ25" s="111"/>
      <c r="DA25" s="111"/>
      <c r="DB25" s="111"/>
      <c r="DC25" s="111"/>
      <c r="DD25" s="111"/>
      <c r="DE25" s="111"/>
      <c r="DF25" s="111"/>
      <c r="DG25" s="111"/>
      <c r="DH25" s="111"/>
      <c r="DI25" s="111"/>
      <c r="DJ25" s="111"/>
      <c r="DK25" s="111"/>
    </row>
    <row r="26" spans="1:115" x14ac:dyDescent="0.2">
      <c r="A26" s="111" t="s">
        <v>529</v>
      </c>
      <c r="B26" s="111">
        <v>61</v>
      </c>
      <c r="C26" s="111" t="s">
        <v>530</v>
      </c>
      <c r="D26" s="111" t="s">
        <v>244</v>
      </c>
      <c r="E26" s="111" t="s">
        <v>244</v>
      </c>
      <c r="H26" s="111"/>
      <c r="I26" s="111"/>
      <c r="J26" s="111" t="s">
        <v>244</v>
      </c>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111"/>
      <c r="AL26" s="111"/>
      <c r="AM26" s="111"/>
      <c r="AN26" s="111"/>
      <c r="AO26" s="111"/>
      <c r="AP26" s="111"/>
      <c r="AQ26" s="111"/>
      <c r="AR26" s="111"/>
      <c r="AS26" s="111"/>
      <c r="AT26" s="111"/>
      <c r="AU26" s="111"/>
      <c r="AV26" s="111"/>
      <c r="AW26" s="111"/>
      <c r="AX26" s="111"/>
      <c r="AY26" s="111"/>
      <c r="AZ26" s="111"/>
      <c r="BA26" s="111"/>
      <c r="BB26" s="111"/>
      <c r="BC26" s="111"/>
      <c r="BD26" s="111"/>
      <c r="BE26" s="111"/>
      <c r="BF26" s="111"/>
      <c r="BG26" s="111"/>
      <c r="BH26" s="111"/>
      <c r="BI26" s="111"/>
      <c r="BJ26" s="111"/>
      <c r="BK26" s="111"/>
      <c r="BL26" s="111"/>
      <c r="BM26" s="111"/>
      <c r="BN26" s="111"/>
      <c r="BO26" s="111"/>
      <c r="BP26" s="111"/>
      <c r="BQ26" s="111"/>
      <c r="BR26" s="111"/>
      <c r="BS26" s="111"/>
      <c r="BT26" s="111"/>
      <c r="BU26" s="111"/>
      <c r="BV26" s="111"/>
      <c r="BW26" s="111"/>
      <c r="BX26" s="111"/>
      <c r="BY26" s="111"/>
      <c r="BZ26" s="111"/>
      <c r="CA26" s="111"/>
      <c r="CB26" s="111"/>
      <c r="CC26" s="111"/>
      <c r="CD26" s="111"/>
      <c r="CE26" s="111"/>
      <c r="CF26" s="111"/>
      <c r="CG26" s="111"/>
      <c r="CH26" s="111"/>
      <c r="CI26" s="111"/>
      <c r="CJ26" s="111"/>
      <c r="CK26" s="111"/>
      <c r="CL26" s="111"/>
      <c r="CM26" s="111"/>
      <c r="CN26" s="111"/>
      <c r="CO26" s="111"/>
      <c r="CP26" s="111"/>
      <c r="CQ26" s="111"/>
      <c r="CR26" s="111"/>
      <c r="CS26" s="111"/>
      <c r="CT26" s="111"/>
      <c r="CU26" s="111"/>
      <c r="CV26" s="111"/>
      <c r="CW26" s="111"/>
      <c r="CX26" s="111"/>
      <c r="CY26" s="111"/>
      <c r="CZ26" s="111"/>
      <c r="DA26" s="111"/>
      <c r="DB26" s="111"/>
      <c r="DC26" s="111"/>
      <c r="DD26" s="111"/>
      <c r="DE26" s="111"/>
      <c r="DF26" s="111"/>
      <c r="DG26" s="111"/>
      <c r="DH26" s="111"/>
      <c r="DI26" s="111"/>
      <c r="DJ26" s="111"/>
      <c r="DK26" s="111"/>
    </row>
    <row r="27" spans="1:115" x14ac:dyDescent="0.2">
      <c r="A27" s="111" t="s">
        <v>531</v>
      </c>
      <c r="B27" s="111">
        <v>62</v>
      </c>
      <c r="C27" s="111" t="s">
        <v>532</v>
      </c>
      <c r="D27" s="111" t="s">
        <v>244</v>
      </c>
      <c r="E27" s="111" t="s">
        <v>244</v>
      </c>
      <c r="H27" s="111"/>
      <c r="I27" s="111"/>
      <c r="J27" s="111" t="s">
        <v>244</v>
      </c>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c r="AM27" s="111"/>
      <c r="AN27" s="111"/>
      <c r="AO27" s="111"/>
      <c r="AP27" s="111"/>
      <c r="AQ27" s="111"/>
      <c r="AR27" s="111"/>
      <c r="AS27" s="111"/>
      <c r="AT27" s="111"/>
      <c r="AU27" s="111"/>
      <c r="AV27" s="111"/>
      <c r="AW27" s="111"/>
      <c r="AX27" s="111"/>
      <c r="AY27" s="111"/>
      <c r="AZ27" s="111"/>
      <c r="BA27" s="111"/>
      <c r="BB27" s="111"/>
      <c r="BC27" s="111"/>
      <c r="BD27" s="111"/>
      <c r="BE27" s="111"/>
      <c r="BF27" s="111"/>
      <c r="BG27" s="111"/>
      <c r="BH27" s="111"/>
      <c r="BI27" s="111"/>
      <c r="BJ27" s="111"/>
      <c r="BK27" s="111"/>
      <c r="BL27" s="111"/>
      <c r="BM27" s="111"/>
      <c r="BN27" s="111"/>
      <c r="BO27" s="111"/>
      <c r="BP27" s="111"/>
      <c r="BQ27" s="111"/>
      <c r="BR27" s="111"/>
      <c r="BS27" s="111"/>
      <c r="BT27" s="111"/>
      <c r="BU27" s="111"/>
      <c r="BV27" s="111"/>
      <c r="BW27" s="111"/>
      <c r="BX27" s="111"/>
      <c r="BY27" s="111"/>
      <c r="BZ27" s="111"/>
      <c r="CA27" s="111"/>
      <c r="CB27" s="111"/>
      <c r="CC27" s="111"/>
      <c r="CD27" s="111"/>
      <c r="CE27" s="111"/>
      <c r="CF27" s="111"/>
      <c r="CG27" s="111"/>
      <c r="CH27" s="111"/>
      <c r="CI27" s="111"/>
      <c r="CJ27" s="111"/>
      <c r="CK27" s="111"/>
      <c r="CL27" s="111"/>
      <c r="CM27" s="111"/>
      <c r="CN27" s="111"/>
      <c r="CO27" s="111"/>
      <c r="CP27" s="111"/>
      <c r="CQ27" s="111"/>
      <c r="CR27" s="111"/>
      <c r="CS27" s="111"/>
      <c r="CT27" s="111"/>
      <c r="CU27" s="111"/>
      <c r="CV27" s="111"/>
      <c r="CW27" s="111"/>
      <c r="CX27" s="111"/>
      <c r="CY27" s="111"/>
      <c r="CZ27" s="111"/>
      <c r="DA27" s="111"/>
      <c r="DB27" s="111"/>
      <c r="DC27" s="111"/>
      <c r="DD27" s="111"/>
      <c r="DE27" s="111"/>
      <c r="DF27" s="111"/>
      <c r="DG27" s="111"/>
      <c r="DH27" s="111"/>
      <c r="DI27" s="111"/>
      <c r="DJ27" s="111"/>
      <c r="DK27" s="111"/>
    </row>
    <row r="28" spans="1:115" x14ac:dyDescent="0.2">
      <c r="A28" s="111" t="s">
        <v>533</v>
      </c>
      <c r="B28" s="111">
        <v>70</v>
      </c>
      <c r="C28" s="111" t="s">
        <v>534</v>
      </c>
      <c r="D28" s="111" t="s">
        <v>244</v>
      </c>
      <c r="E28" s="111" t="s">
        <v>244</v>
      </c>
      <c r="H28" s="111"/>
      <c r="I28" s="111"/>
      <c r="J28" s="111" t="s">
        <v>244</v>
      </c>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1"/>
      <c r="AL28" s="111"/>
      <c r="AM28" s="111"/>
      <c r="AN28" s="111"/>
      <c r="AO28" s="111"/>
      <c r="AP28" s="111"/>
      <c r="AQ28" s="111"/>
      <c r="AR28" s="111"/>
      <c r="AS28" s="111"/>
      <c r="AT28" s="111"/>
      <c r="AU28" s="111"/>
      <c r="AV28" s="111"/>
      <c r="AW28" s="111"/>
      <c r="AX28" s="111"/>
      <c r="AY28" s="111"/>
      <c r="AZ28" s="111"/>
      <c r="BA28" s="111"/>
      <c r="BB28" s="111"/>
      <c r="BC28" s="111"/>
      <c r="BD28" s="111"/>
      <c r="BE28" s="111"/>
      <c r="BF28" s="111"/>
      <c r="BG28" s="111"/>
      <c r="BH28" s="111"/>
      <c r="BI28" s="111"/>
      <c r="BJ28" s="111"/>
      <c r="BK28" s="111"/>
      <c r="BL28" s="111"/>
      <c r="BM28" s="111"/>
      <c r="BN28" s="111"/>
      <c r="BO28" s="111"/>
      <c r="BP28" s="111"/>
      <c r="BQ28" s="111"/>
      <c r="BR28" s="111"/>
      <c r="BS28" s="111"/>
      <c r="BT28" s="111"/>
      <c r="BU28" s="111"/>
      <c r="BV28" s="111"/>
      <c r="BW28" s="111"/>
      <c r="BX28" s="111"/>
      <c r="BY28" s="111"/>
      <c r="BZ28" s="111"/>
      <c r="CA28" s="111"/>
      <c r="CB28" s="111"/>
      <c r="CC28" s="111"/>
      <c r="CD28" s="111"/>
      <c r="CE28" s="111"/>
      <c r="CF28" s="111"/>
      <c r="CG28" s="111"/>
      <c r="CH28" s="111"/>
      <c r="CI28" s="111"/>
      <c r="CJ28" s="111"/>
      <c r="CK28" s="111"/>
      <c r="CL28" s="111"/>
      <c r="CM28" s="111"/>
      <c r="CN28" s="111"/>
      <c r="CO28" s="111"/>
      <c r="CP28" s="111"/>
      <c r="CQ28" s="111"/>
      <c r="CR28" s="111"/>
      <c r="CS28" s="111"/>
      <c r="CT28" s="111"/>
      <c r="CU28" s="111"/>
      <c r="CV28" s="111"/>
      <c r="CW28" s="111"/>
      <c r="CX28" s="111"/>
      <c r="CY28" s="111"/>
      <c r="CZ28" s="111"/>
      <c r="DA28" s="111"/>
      <c r="DB28" s="111"/>
      <c r="DC28" s="111"/>
      <c r="DD28" s="111"/>
      <c r="DE28" s="111"/>
      <c r="DF28" s="111"/>
      <c r="DG28" s="111"/>
      <c r="DH28" s="111"/>
      <c r="DI28" s="111"/>
      <c r="DJ28" s="111"/>
      <c r="DK28" s="111"/>
    </row>
    <row r="29" spans="1:115" x14ac:dyDescent="0.2">
      <c r="A29" s="111" t="s">
        <v>535</v>
      </c>
      <c r="B29" s="111">
        <v>71</v>
      </c>
      <c r="C29" s="111" t="s">
        <v>536</v>
      </c>
      <c r="D29" s="111" t="s">
        <v>244</v>
      </c>
      <c r="E29" s="111" t="s">
        <v>244</v>
      </c>
      <c r="H29" s="111"/>
      <c r="I29" s="111"/>
      <c r="J29" s="111" t="s">
        <v>244</v>
      </c>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1"/>
      <c r="AL29" s="111"/>
      <c r="AM29" s="111"/>
      <c r="AN29" s="111"/>
      <c r="AO29" s="111"/>
      <c r="AP29" s="111"/>
      <c r="AQ29" s="111"/>
      <c r="AR29" s="111"/>
      <c r="AS29" s="111"/>
      <c r="AT29" s="111"/>
      <c r="AU29" s="111"/>
      <c r="AV29" s="111"/>
      <c r="AW29" s="111"/>
      <c r="AX29" s="111"/>
      <c r="AY29" s="111"/>
      <c r="AZ29" s="111"/>
      <c r="BA29" s="111"/>
      <c r="BB29" s="111"/>
      <c r="BC29" s="111"/>
      <c r="BD29" s="111"/>
      <c r="BE29" s="111"/>
      <c r="BF29" s="111"/>
      <c r="BG29" s="111"/>
      <c r="BH29" s="111"/>
      <c r="BI29" s="111"/>
      <c r="BJ29" s="111"/>
      <c r="BK29" s="111"/>
      <c r="BL29" s="111"/>
      <c r="BM29" s="111"/>
      <c r="BN29" s="111"/>
      <c r="BO29" s="111"/>
      <c r="BP29" s="111"/>
      <c r="BQ29" s="111"/>
      <c r="BR29" s="111"/>
      <c r="BS29" s="111"/>
      <c r="BT29" s="111"/>
      <c r="BU29" s="111"/>
      <c r="BV29" s="111"/>
      <c r="BW29" s="111"/>
      <c r="BX29" s="111"/>
      <c r="BY29" s="111"/>
      <c r="BZ29" s="111"/>
      <c r="CA29" s="111"/>
      <c r="CB29" s="111"/>
      <c r="CC29" s="111"/>
      <c r="CD29" s="111"/>
      <c r="CE29" s="111"/>
      <c r="CF29" s="111"/>
      <c r="CG29" s="111"/>
      <c r="CH29" s="111"/>
      <c r="CI29" s="111"/>
      <c r="CJ29" s="111"/>
      <c r="CK29" s="111"/>
      <c r="CL29" s="111"/>
      <c r="CM29" s="111"/>
      <c r="CN29" s="111"/>
      <c r="CO29" s="111"/>
      <c r="CP29" s="111"/>
      <c r="CQ29" s="111"/>
      <c r="CR29" s="111"/>
      <c r="CS29" s="111"/>
      <c r="CT29" s="111"/>
      <c r="CU29" s="111"/>
      <c r="CV29" s="111"/>
      <c r="CW29" s="111"/>
      <c r="CX29" s="111"/>
      <c r="CY29" s="111"/>
      <c r="CZ29" s="111"/>
      <c r="DA29" s="111"/>
      <c r="DB29" s="111"/>
      <c r="DC29" s="111"/>
      <c r="DD29" s="111"/>
      <c r="DE29" s="111"/>
      <c r="DF29" s="111"/>
      <c r="DG29" s="111"/>
      <c r="DH29" s="111"/>
      <c r="DI29" s="111"/>
      <c r="DJ29" s="111"/>
      <c r="DK29" s="111"/>
    </row>
    <row r="30" spans="1:115" x14ac:dyDescent="0.2">
      <c r="A30" s="111" t="s">
        <v>537</v>
      </c>
      <c r="B30" s="111">
        <v>72</v>
      </c>
      <c r="C30" s="111" t="s">
        <v>538</v>
      </c>
      <c r="D30" s="111" t="s">
        <v>244</v>
      </c>
      <c r="E30" s="111" t="s">
        <v>244</v>
      </c>
      <c r="H30" s="111"/>
      <c r="I30" s="111"/>
      <c r="J30" s="111" t="s">
        <v>244</v>
      </c>
      <c r="K30" s="111"/>
      <c r="L30" s="111"/>
      <c r="M30" s="111"/>
      <c r="N30" s="111"/>
      <c r="O30" s="111"/>
      <c r="P30" s="111"/>
      <c r="Q30" s="111"/>
      <c r="R30" s="111"/>
      <c r="S30" s="111"/>
      <c r="T30" s="111"/>
      <c r="U30" s="111"/>
      <c r="V30" s="111"/>
      <c r="W30" s="111"/>
      <c r="X30" s="111"/>
      <c r="Y30" s="111"/>
      <c r="Z30" s="111"/>
      <c r="AA30" s="111"/>
      <c r="AB30" s="111"/>
      <c r="AC30" s="111"/>
      <c r="AD30" s="111"/>
      <c r="AE30" s="111"/>
      <c r="AF30" s="111"/>
      <c r="AG30" s="111"/>
      <c r="AH30" s="111"/>
      <c r="AI30" s="111"/>
      <c r="AJ30" s="111"/>
      <c r="AK30" s="111"/>
      <c r="AL30" s="111"/>
      <c r="AM30" s="111"/>
      <c r="AN30" s="111"/>
      <c r="AO30" s="111"/>
      <c r="AP30" s="111"/>
      <c r="AQ30" s="111"/>
      <c r="AR30" s="111"/>
      <c r="AS30" s="111"/>
      <c r="AT30" s="111"/>
      <c r="AU30" s="111"/>
      <c r="AV30" s="111"/>
      <c r="AW30" s="111"/>
      <c r="AX30" s="111"/>
      <c r="AY30" s="111"/>
      <c r="AZ30" s="111"/>
      <c r="BA30" s="111"/>
      <c r="BB30" s="111"/>
      <c r="BC30" s="111"/>
      <c r="BD30" s="111"/>
      <c r="BE30" s="111"/>
      <c r="BF30" s="111"/>
      <c r="BG30" s="111"/>
      <c r="BH30" s="111"/>
      <c r="BI30" s="111"/>
      <c r="BJ30" s="111"/>
      <c r="BK30" s="111"/>
      <c r="BL30" s="111"/>
      <c r="BM30" s="111"/>
      <c r="BN30" s="111"/>
      <c r="BO30" s="111"/>
      <c r="BP30" s="111"/>
      <c r="BQ30" s="111"/>
      <c r="BR30" s="111"/>
      <c r="BS30" s="111"/>
      <c r="BT30" s="111"/>
      <c r="BU30" s="111"/>
      <c r="BV30" s="111"/>
      <c r="BW30" s="111"/>
      <c r="BX30" s="111"/>
      <c r="BY30" s="111"/>
      <c r="BZ30" s="111"/>
      <c r="CA30" s="111"/>
      <c r="CB30" s="111"/>
      <c r="CC30" s="111"/>
      <c r="CD30" s="111"/>
      <c r="CE30" s="111"/>
      <c r="CF30" s="111"/>
      <c r="CG30" s="111"/>
      <c r="CH30" s="111"/>
      <c r="CI30" s="111"/>
      <c r="CJ30" s="111"/>
      <c r="CK30" s="111"/>
      <c r="CL30" s="111"/>
      <c r="CM30" s="111"/>
      <c r="CN30" s="111"/>
      <c r="CO30" s="111"/>
      <c r="CP30" s="111"/>
      <c r="CQ30" s="111"/>
      <c r="CR30" s="111"/>
      <c r="CS30" s="111"/>
      <c r="CT30" s="111"/>
      <c r="CU30" s="111"/>
      <c r="CV30" s="111"/>
      <c r="CW30" s="111"/>
      <c r="CX30" s="111"/>
      <c r="CY30" s="111"/>
      <c r="CZ30" s="111"/>
      <c r="DA30" s="111"/>
      <c r="DB30" s="111"/>
      <c r="DC30" s="111"/>
      <c r="DD30" s="111"/>
      <c r="DE30" s="111"/>
      <c r="DF30" s="111"/>
      <c r="DG30" s="111"/>
      <c r="DH30" s="111"/>
      <c r="DI30" s="111"/>
      <c r="DJ30" s="111"/>
      <c r="DK30" s="111"/>
    </row>
    <row r="31" spans="1:115" x14ac:dyDescent="0.2">
      <c r="A31" s="111" t="s">
        <v>539</v>
      </c>
      <c r="B31" s="111">
        <v>80</v>
      </c>
      <c r="C31" s="111" t="s">
        <v>540</v>
      </c>
      <c r="D31" s="111" t="s">
        <v>244</v>
      </c>
      <c r="E31" s="111" t="s">
        <v>244</v>
      </c>
      <c r="H31" s="111"/>
      <c r="I31" s="111"/>
      <c r="J31" s="111" t="s">
        <v>244</v>
      </c>
      <c r="K31" s="111"/>
      <c r="L31" s="111"/>
      <c r="M31" s="111"/>
      <c r="N31" s="111"/>
      <c r="O31" s="111"/>
      <c r="P31" s="111"/>
      <c r="Q31" s="111"/>
      <c r="R31" s="111"/>
      <c r="S31" s="111"/>
      <c r="T31" s="111"/>
      <c r="U31" s="111"/>
      <c r="V31" s="111"/>
      <c r="W31" s="111"/>
      <c r="X31" s="111"/>
      <c r="Y31" s="111"/>
      <c r="Z31" s="111"/>
      <c r="AA31" s="111"/>
      <c r="AB31" s="111"/>
      <c r="AC31" s="111"/>
      <c r="AD31" s="111"/>
      <c r="AE31" s="111"/>
      <c r="AF31" s="111"/>
      <c r="AG31" s="111"/>
      <c r="AH31" s="111"/>
      <c r="AI31" s="111"/>
      <c r="AJ31" s="111"/>
      <c r="AK31" s="111"/>
      <c r="AL31" s="111"/>
      <c r="AM31" s="111"/>
      <c r="AN31" s="111"/>
      <c r="AO31" s="111"/>
      <c r="AP31" s="111"/>
      <c r="AQ31" s="111"/>
      <c r="AR31" s="111"/>
      <c r="AS31" s="111"/>
      <c r="AT31" s="111"/>
      <c r="AU31" s="111"/>
      <c r="AV31" s="111"/>
      <c r="AW31" s="111"/>
      <c r="AX31" s="111"/>
      <c r="AY31" s="111"/>
      <c r="AZ31" s="111"/>
      <c r="BA31" s="111"/>
      <c r="BB31" s="111"/>
      <c r="BC31" s="111"/>
      <c r="BD31" s="111"/>
      <c r="BE31" s="111"/>
      <c r="BF31" s="111"/>
      <c r="BG31" s="111"/>
      <c r="BH31" s="111"/>
      <c r="BI31" s="111"/>
      <c r="BJ31" s="111"/>
      <c r="BK31" s="111"/>
      <c r="BL31" s="111"/>
      <c r="BM31" s="111"/>
      <c r="BN31" s="111"/>
      <c r="BO31" s="111"/>
      <c r="BP31" s="111"/>
      <c r="BQ31" s="111"/>
      <c r="BR31" s="111"/>
      <c r="BS31" s="111"/>
      <c r="BT31" s="111"/>
      <c r="BU31" s="111"/>
      <c r="BV31" s="111"/>
      <c r="BW31" s="111"/>
      <c r="BX31" s="111"/>
      <c r="BY31" s="111"/>
      <c r="BZ31" s="111"/>
      <c r="CA31" s="111"/>
      <c r="CB31" s="111"/>
      <c r="CC31" s="111"/>
      <c r="CD31" s="111"/>
      <c r="CE31" s="111"/>
      <c r="CF31" s="111"/>
      <c r="CG31" s="111"/>
      <c r="CH31" s="111"/>
      <c r="CI31" s="111"/>
      <c r="CJ31" s="111"/>
      <c r="CK31" s="111"/>
      <c r="CL31" s="111"/>
      <c r="CM31" s="111"/>
      <c r="CN31" s="111"/>
      <c r="CO31" s="111"/>
      <c r="CP31" s="111"/>
      <c r="CQ31" s="111"/>
      <c r="CR31" s="111"/>
      <c r="CS31" s="111"/>
      <c r="CT31" s="111"/>
      <c r="CU31" s="111"/>
      <c r="CV31" s="111"/>
      <c r="CW31" s="111"/>
      <c r="CX31" s="111"/>
      <c r="CY31" s="111"/>
      <c r="CZ31" s="111"/>
      <c r="DA31" s="111"/>
      <c r="DB31" s="111"/>
      <c r="DC31" s="111"/>
      <c r="DD31" s="111"/>
      <c r="DE31" s="111"/>
      <c r="DF31" s="111"/>
      <c r="DG31" s="111"/>
      <c r="DH31" s="111"/>
      <c r="DI31" s="111"/>
      <c r="DJ31" s="111"/>
      <c r="DK31" s="111"/>
    </row>
    <row r="32" spans="1:115" x14ac:dyDescent="0.2">
      <c r="A32" s="111" t="s">
        <v>541</v>
      </c>
      <c r="B32" s="111">
        <v>81</v>
      </c>
      <c r="C32" s="111" t="s">
        <v>542</v>
      </c>
      <c r="D32" s="111" t="s">
        <v>244</v>
      </c>
      <c r="E32" s="111" t="s">
        <v>244</v>
      </c>
      <c r="H32" s="111"/>
      <c r="I32" s="111"/>
      <c r="J32" s="111" t="s">
        <v>244</v>
      </c>
      <c r="K32" s="111"/>
      <c r="L32" s="111"/>
      <c r="M32" s="111"/>
      <c r="N32" s="111"/>
      <c r="O32" s="111"/>
      <c r="P32" s="111"/>
      <c r="Q32" s="111"/>
      <c r="R32" s="111"/>
      <c r="S32" s="111"/>
      <c r="T32" s="111"/>
      <c r="U32" s="111"/>
      <c r="V32" s="111"/>
      <c r="W32" s="111"/>
      <c r="X32" s="111"/>
      <c r="Y32" s="111"/>
      <c r="Z32" s="111"/>
      <c r="AA32" s="111"/>
      <c r="AB32" s="111"/>
      <c r="AC32" s="111"/>
      <c r="AD32" s="111"/>
      <c r="AE32" s="111"/>
      <c r="AF32" s="111"/>
      <c r="AG32" s="111"/>
      <c r="AH32" s="111"/>
      <c r="AI32" s="111"/>
      <c r="AJ32" s="111"/>
      <c r="AK32" s="111"/>
      <c r="AL32" s="111"/>
      <c r="AM32" s="111"/>
      <c r="AN32" s="111"/>
      <c r="AO32" s="111"/>
      <c r="AP32" s="111"/>
      <c r="AQ32" s="111"/>
      <c r="AR32" s="111"/>
      <c r="AS32" s="111"/>
      <c r="AT32" s="111"/>
      <c r="AU32" s="111"/>
      <c r="AV32" s="111"/>
      <c r="AW32" s="111"/>
      <c r="AX32" s="111"/>
      <c r="AY32" s="111"/>
      <c r="AZ32" s="111"/>
      <c r="BA32" s="111"/>
      <c r="BB32" s="111"/>
      <c r="BC32" s="111"/>
      <c r="BD32" s="111"/>
      <c r="BE32" s="111"/>
      <c r="BF32" s="111"/>
      <c r="BG32" s="111"/>
      <c r="BH32" s="111"/>
      <c r="BI32" s="111"/>
      <c r="BJ32" s="111"/>
      <c r="BK32" s="111"/>
      <c r="BL32" s="111"/>
      <c r="BM32" s="111"/>
      <c r="BN32" s="111"/>
      <c r="BO32" s="111"/>
      <c r="BP32" s="111"/>
      <c r="BQ32" s="111"/>
      <c r="BR32" s="111"/>
      <c r="BS32" s="111"/>
      <c r="BT32" s="111"/>
      <c r="BU32" s="111"/>
      <c r="BV32" s="111"/>
      <c r="BW32" s="111"/>
      <c r="BX32" s="111"/>
      <c r="BY32" s="111"/>
      <c r="BZ32" s="111"/>
      <c r="CA32" s="111"/>
      <c r="CB32" s="111"/>
      <c r="CC32" s="111"/>
      <c r="CD32" s="111"/>
      <c r="CE32" s="111"/>
      <c r="CF32" s="111"/>
      <c r="CG32" s="111"/>
      <c r="CH32" s="111"/>
      <c r="CI32" s="111"/>
      <c r="CJ32" s="111"/>
      <c r="CK32" s="111"/>
      <c r="CL32" s="111"/>
      <c r="CM32" s="111"/>
      <c r="CN32" s="111"/>
      <c r="CO32" s="111"/>
      <c r="CP32" s="111"/>
      <c r="CQ32" s="111"/>
      <c r="CR32" s="111"/>
      <c r="CS32" s="111"/>
      <c r="CT32" s="111"/>
      <c r="CU32" s="111"/>
      <c r="CV32" s="111"/>
      <c r="CW32" s="111"/>
      <c r="CX32" s="111"/>
      <c r="CY32" s="111"/>
      <c r="CZ32" s="111"/>
      <c r="DA32" s="111"/>
      <c r="DB32" s="111"/>
      <c r="DC32" s="111"/>
      <c r="DD32" s="111"/>
      <c r="DE32" s="111"/>
      <c r="DF32" s="111"/>
      <c r="DG32" s="111"/>
      <c r="DH32" s="111"/>
      <c r="DI32" s="111"/>
      <c r="DJ32" s="111"/>
      <c r="DK32" s="111"/>
    </row>
    <row r="33" spans="1:115" x14ac:dyDescent="0.2">
      <c r="A33" s="111" t="s">
        <v>543</v>
      </c>
      <c r="B33" s="111">
        <v>82</v>
      </c>
      <c r="C33" s="111" t="s">
        <v>544</v>
      </c>
      <c r="D33" s="111" t="s">
        <v>244</v>
      </c>
      <c r="E33" s="111" t="s">
        <v>244</v>
      </c>
      <c r="H33" s="111"/>
      <c r="I33" s="111"/>
      <c r="J33" s="111" t="s">
        <v>244</v>
      </c>
      <c r="K33" s="111"/>
      <c r="L33" s="111"/>
      <c r="M33" s="111"/>
      <c r="N33" s="111"/>
      <c r="O33" s="111"/>
      <c r="P33" s="111"/>
      <c r="Q33" s="111"/>
      <c r="R33" s="111"/>
      <c r="S33" s="111"/>
      <c r="T33" s="111"/>
      <c r="U33" s="111"/>
      <c r="V33" s="111"/>
      <c r="W33" s="111"/>
      <c r="X33" s="111"/>
      <c r="Y33" s="111"/>
      <c r="Z33" s="111"/>
      <c r="AA33" s="111"/>
      <c r="AB33" s="111"/>
      <c r="AC33" s="111"/>
      <c r="AD33" s="111"/>
      <c r="AE33" s="111"/>
      <c r="AF33" s="111"/>
      <c r="AG33" s="111"/>
      <c r="AH33" s="111"/>
      <c r="AI33" s="111"/>
      <c r="AJ33" s="111"/>
      <c r="AK33" s="111"/>
      <c r="AL33" s="111"/>
      <c r="AM33" s="111"/>
      <c r="AN33" s="111"/>
      <c r="AO33" s="111"/>
      <c r="AP33" s="111"/>
      <c r="AQ33" s="111"/>
      <c r="AR33" s="111"/>
      <c r="AS33" s="111"/>
      <c r="AT33" s="111"/>
      <c r="AU33" s="111"/>
      <c r="AV33" s="111"/>
      <c r="AW33" s="111"/>
      <c r="AX33" s="111"/>
      <c r="AY33" s="111"/>
      <c r="AZ33" s="111"/>
      <c r="BA33" s="111"/>
      <c r="BB33" s="111"/>
      <c r="BC33" s="111"/>
      <c r="BD33" s="111"/>
      <c r="BE33" s="111"/>
      <c r="BF33" s="111"/>
      <c r="BG33" s="111"/>
      <c r="BH33" s="111"/>
      <c r="BI33" s="111"/>
      <c r="BJ33" s="111"/>
      <c r="BK33" s="111"/>
      <c r="BL33" s="111"/>
      <c r="BM33" s="111"/>
      <c r="BN33" s="111"/>
      <c r="BO33" s="111"/>
      <c r="BP33" s="111"/>
      <c r="BQ33" s="111"/>
      <c r="BR33" s="111"/>
      <c r="BS33" s="111"/>
      <c r="BT33" s="111"/>
      <c r="BU33" s="111"/>
      <c r="BV33" s="111"/>
      <c r="BW33" s="111"/>
      <c r="BX33" s="111"/>
      <c r="BY33" s="111"/>
      <c r="BZ33" s="111"/>
      <c r="CA33" s="111"/>
      <c r="CB33" s="111"/>
      <c r="CC33" s="111"/>
      <c r="CD33" s="111"/>
      <c r="CE33" s="111"/>
      <c r="CF33" s="111"/>
      <c r="CG33" s="111"/>
      <c r="CH33" s="111"/>
      <c r="CI33" s="111"/>
      <c r="CJ33" s="111"/>
      <c r="CK33" s="111"/>
      <c r="CL33" s="111"/>
      <c r="CM33" s="111"/>
      <c r="CN33" s="111"/>
      <c r="CO33" s="111"/>
      <c r="CP33" s="111"/>
      <c r="CQ33" s="111"/>
      <c r="CR33" s="111"/>
      <c r="CS33" s="111"/>
      <c r="CT33" s="111"/>
      <c r="CU33" s="111"/>
      <c r="CV33" s="111"/>
      <c r="CW33" s="111"/>
      <c r="CX33" s="111"/>
      <c r="CY33" s="111"/>
      <c r="CZ33" s="111"/>
      <c r="DA33" s="111"/>
      <c r="DB33" s="111"/>
      <c r="DC33" s="111"/>
      <c r="DD33" s="111"/>
      <c r="DE33" s="111"/>
      <c r="DF33" s="111"/>
      <c r="DG33" s="111"/>
      <c r="DH33" s="111"/>
      <c r="DI33" s="111"/>
      <c r="DJ33" s="111"/>
      <c r="DK33" s="111"/>
    </row>
    <row r="34" spans="1:115" x14ac:dyDescent="0.2">
      <c r="A34" s="111" t="s">
        <v>545</v>
      </c>
      <c r="B34" s="111">
        <v>90</v>
      </c>
      <c r="C34" s="111" t="s">
        <v>546</v>
      </c>
      <c r="D34" s="111" t="s">
        <v>244</v>
      </c>
      <c r="E34" s="111" t="s">
        <v>244</v>
      </c>
      <c r="H34" s="111"/>
      <c r="I34" s="111"/>
      <c r="J34" s="111" t="s">
        <v>244</v>
      </c>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1"/>
      <c r="AJ34" s="111"/>
      <c r="AK34" s="111"/>
      <c r="AL34" s="111"/>
      <c r="AM34" s="111"/>
      <c r="AN34" s="111"/>
      <c r="AO34" s="111"/>
      <c r="AP34" s="111"/>
      <c r="AQ34" s="111"/>
      <c r="AR34" s="111"/>
      <c r="AS34" s="111"/>
      <c r="AT34" s="111"/>
      <c r="AU34" s="111"/>
      <c r="AV34" s="111"/>
      <c r="AW34" s="111"/>
      <c r="AX34" s="111"/>
      <c r="AY34" s="111"/>
      <c r="AZ34" s="111"/>
      <c r="BA34" s="111"/>
      <c r="BB34" s="111"/>
      <c r="BC34" s="111"/>
      <c r="BD34" s="111"/>
      <c r="BE34" s="111"/>
      <c r="BF34" s="111"/>
      <c r="BG34" s="111"/>
      <c r="BH34" s="111"/>
      <c r="BI34" s="111"/>
      <c r="BJ34" s="111"/>
      <c r="BK34" s="111"/>
      <c r="BL34" s="111"/>
      <c r="BM34" s="111"/>
      <c r="BN34" s="111"/>
      <c r="BO34" s="111"/>
      <c r="BP34" s="111"/>
      <c r="BQ34" s="111"/>
      <c r="BR34" s="111"/>
      <c r="BS34" s="111"/>
      <c r="BT34" s="111"/>
      <c r="BU34" s="111"/>
      <c r="BV34" s="111"/>
      <c r="BW34" s="111"/>
      <c r="BX34" s="111"/>
      <c r="BY34" s="111"/>
      <c r="BZ34" s="111"/>
      <c r="CA34" s="111"/>
      <c r="CB34" s="111"/>
      <c r="CC34" s="111"/>
      <c r="CD34" s="111"/>
      <c r="CE34" s="111"/>
      <c r="CF34" s="111"/>
      <c r="CG34" s="111"/>
      <c r="CH34" s="111"/>
      <c r="CI34" s="111"/>
      <c r="CJ34" s="111"/>
      <c r="CK34" s="111"/>
      <c r="CL34" s="111"/>
      <c r="CM34" s="111"/>
      <c r="CN34" s="111"/>
      <c r="CO34" s="111"/>
      <c r="CP34" s="111"/>
      <c r="CQ34" s="111"/>
      <c r="CR34" s="111"/>
      <c r="CS34" s="111"/>
      <c r="CT34" s="111"/>
      <c r="CU34" s="111"/>
      <c r="CV34" s="111"/>
      <c r="CW34" s="111"/>
      <c r="CX34" s="111"/>
      <c r="CY34" s="111"/>
      <c r="CZ34" s="111"/>
      <c r="DA34" s="111"/>
      <c r="DB34" s="111"/>
      <c r="DC34" s="111"/>
      <c r="DD34" s="111"/>
      <c r="DE34" s="111"/>
      <c r="DF34" s="111"/>
      <c r="DG34" s="111"/>
      <c r="DH34" s="111"/>
      <c r="DI34" s="111"/>
      <c r="DJ34" s="111"/>
      <c r="DK34" s="111"/>
    </row>
    <row r="35" spans="1:115" x14ac:dyDescent="0.2">
      <c r="A35" s="111" t="s">
        <v>547</v>
      </c>
      <c r="B35" s="111">
        <v>91</v>
      </c>
      <c r="C35" s="111" t="s">
        <v>548</v>
      </c>
      <c r="D35" s="111" t="s">
        <v>244</v>
      </c>
      <c r="E35" s="111" t="s">
        <v>244</v>
      </c>
      <c r="H35" s="111"/>
      <c r="I35" s="111"/>
      <c r="J35" s="111" t="s">
        <v>244</v>
      </c>
      <c r="K35" s="111"/>
      <c r="L35" s="111"/>
      <c r="M35" s="111"/>
      <c r="N35" s="111"/>
      <c r="O35" s="111"/>
      <c r="P35" s="111"/>
      <c r="Q35" s="111"/>
      <c r="R35" s="111"/>
      <c r="S35" s="111"/>
      <c r="T35" s="111"/>
      <c r="U35" s="111"/>
      <c r="V35" s="111"/>
      <c r="W35" s="111"/>
      <c r="X35" s="111"/>
      <c r="Y35" s="111"/>
      <c r="Z35" s="111"/>
      <c r="AA35" s="111"/>
      <c r="AB35" s="111"/>
      <c r="AC35" s="111"/>
      <c r="AD35" s="111"/>
      <c r="AE35" s="111"/>
      <c r="AF35" s="111"/>
      <c r="AG35" s="111"/>
      <c r="AH35" s="111"/>
      <c r="AI35" s="111"/>
      <c r="AJ35" s="111"/>
      <c r="AK35" s="111"/>
      <c r="AL35" s="111"/>
      <c r="AM35" s="111"/>
      <c r="AN35" s="111"/>
      <c r="AO35" s="111"/>
      <c r="AP35" s="111"/>
      <c r="AQ35" s="111"/>
      <c r="AR35" s="111"/>
      <c r="AS35" s="111"/>
      <c r="AT35" s="111"/>
      <c r="AU35" s="111"/>
      <c r="AV35" s="111"/>
      <c r="AW35" s="111"/>
      <c r="AX35" s="111"/>
      <c r="AY35" s="111"/>
      <c r="AZ35" s="111"/>
      <c r="BA35" s="111"/>
      <c r="BB35" s="111"/>
      <c r="BC35" s="111"/>
      <c r="BD35" s="111"/>
      <c r="BE35" s="111"/>
      <c r="BF35" s="111"/>
      <c r="BG35" s="111"/>
      <c r="BH35" s="111"/>
      <c r="BI35" s="111"/>
      <c r="BJ35" s="111"/>
      <c r="BK35" s="111"/>
      <c r="BL35" s="111"/>
      <c r="BM35" s="111"/>
      <c r="BN35" s="111"/>
      <c r="BO35" s="111"/>
      <c r="BP35" s="111"/>
      <c r="BQ35" s="111"/>
      <c r="BR35" s="111"/>
      <c r="BS35" s="111"/>
      <c r="BT35" s="111"/>
      <c r="BU35" s="111"/>
      <c r="BV35" s="111"/>
      <c r="BW35" s="111"/>
      <c r="BX35" s="111"/>
      <c r="BY35" s="111"/>
      <c r="BZ35" s="111"/>
      <c r="CA35" s="111"/>
      <c r="CB35" s="111"/>
      <c r="CC35" s="111"/>
      <c r="CD35" s="111"/>
      <c r="CE35" s="111"/>
      <c r="CF35" s="111"/>
      <c r="CG35" s="111"/>
      <c r="CH35" s="111"/>
      <c r="CI35" s="111"/>
      <c r="CJ35" s="111"/>
      <c r="CK35" s="111"/>
      <c r="CL35" s="111"/>
      <c r="CM35" s="111"/>
      <c r="CN35" s="111"/>
      <c r="CO35" s="111"/>
      <c r="CP35" s="111"/>
      <c r="CQ35" s="111"/>
      <c r="CR35" s="111"/>
      <c r="CS35" s="111"/>
      <c r="CT35" s="111"/>
      <c r="CU35" s="111"/>
      <c r="CV35" s="111"/>
      <c r="CW35" s="111"/>
      <c r="CX35" s="111"/>
      <c r="CY35" s="111"/>
      <c r="CZ35" s="111"/>
      <c r="DA35" s="111"/>
      <c r="DB35" s="111"/>
      <c r="DC35" s="111"/>
      <c r="DD35" s="111"/>
      <c r="DE35" s="111"/>
      <c r="DF35" s="111"/>
      <c r="DG35" s="111"/>
      <c r="DH35" s="111"/>
      <c r="DI35" s="111"/>
      <c r="DJ35" s="111"/>
      <c r="DK35" s="111"/>
    </row>
    <row r="36" spans="1:115" x14ac:dyDescent="0.2">
      <c r="A36" s="111" t="s">
        <v>549</v>
      </c>
      <c r="B36" s="111">
        <v>92</v>
      </c>
      <c r="C36" s="111" t="s">
        <v>550</v>
      </c>
      <c r="D36" s="111" t="s">
        <v>244</v>
      </c>
      <c r="E36" s="111" t="s">
        <v>244</v>
      </c>
      <c r="H36" s="111"/>
      <c r="I36" s="111"/>
      <c r="J36" s="111" t="s">
        <v>244</v>
      </c>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c r="AH36" s="111"/>
      <c r="AI36" s="111"/>
      <c r="AJ36" s="111"/>
      <c r="AK36" s="111"/>
      <c r="AL36" s="111"/>
      <c r="AM36" s="111"/>
      <c r="AN36" s="111"/>
      <c r="AO36" s="111"/>
      <c r="AP36" s="111"/>
      <c r="AQ36" s="111"/>
      <c r="AR36" s="111"/>
      <c r="AS36" s="111"/>
      <c r="AT36" s="111"/>
      <c r="AU36" s="111"/>
      <c r="AV36" s="111"/>
      <c r="AW36" s="111"/>
      <c r="AX36" s="111"/>
      <c r="AY36" s="111"/>
      <c r="AZ36" s="111"/>
      <c r="BA36" s="111"/>
      <c r="BB36" s="111"/>
      <c r="BC36" s="111"/>
      <c r="BD36" s="111"/>
      <c r="BE36" s="111"/>
      <c r="BF36" s="111"/>
      <c r="BG36" s="111"/>
      <c r="BH36" s="111"/>
      <c r="BI36" s="111"/>
      <c r="BJ36" s="111"/>
      <c r="BK36" s="111"/>
      <c r="BL36" s="111"/>
      <c r="BM36" s="111"/>
      <c r="BN36" s="111"/>
      <c r="BO36" s="111"/>
      <c r="BP36" s="111"/>
      <c r="BQ36" s="111"/>
      <c r="BR36" s="111"/>
      <c r="BS36" s="111"/>
      <c r="BT36" s="111"/>
      <c r="BU36" s="111"/>
      <c r="BV36" s="111"/>
      <c r="BW36" s="111"/>
      <c r="BX36" s="111"/>
      <c r="BY36" s="111"/>
      <c r="BZ36" s="111"/>
      <c r="CA36" s="111"/>
      <c r="CB36" s="111"/>
      <c r="CC36" s="111"/>
      <c r="CD36" s="111"/>
      <c r="CE36" s="111"/>
      <c r="CF36" s="111"/>
      <c r="CG36" s="111"/>
      <c r="CH36" s="111"/>
      <c r="CI36" s="111"/>
      <c r="CJ36" s="111"/>
      <c r="CK36" s="111"/>
      <c r="CL36" s="111"/>
      <c r="CM36" s="111"/>
      <c r="CN36" s="111"/>
      <c r="CO36" s="111"/>
      <c r="CP36" s="111"/>
      <c r="CQ36" s="111"/>
      <c r="CR36" s="111"/>
      <c r="CS36" s="111"/>
      <c r="CT36" s="111"/>
      <c r="CU36" s="111"/>
      <c r="CV36" s="111"/>
      <c r="CW36" s="111"/>
      <c r="CX36" s="111"/>
      <c r="CY36" s="111"/>
      <c r="CZ36" s="111"/>
      <c r="DA36" s="111"/>
      <c r="DB36" s="111"/>
      <c r="DC36" s="111"/>
      <c r="DD36" s="111"/>
      <c r="DE36" s="111"/>
      <c r="DF36" s="111"/>
      <c r="DG36" s="111"/>
      <c r="DH36" s="111"/>
      <c r="DI36" s="111"/>
      <c r="DJ36" s="111"/>
      <c r="DK36" s="111"/>
    </row>
    <row r="37" spans="1:115" x14ac:dyDescent="0.2">
      <c r="A37" s="111" t="s">
        <v>251</v>
      </c>
      <c r="B37" s="111">
        <v>110</v>
      </c>
      <c r="C37" s="111" t="str">
        <f>B37&amp;" = "&amp;A37</f>
        <v>110 = Autres tarifs amb. propres aux établissements, LAMal, AOS au sens strict</v>
      </c>
      <c r="D37" s="111" t="s">
        <v>244</v>
      </c>
      <c r="E37" s="111" t="s">
        <v>244</v>
      </c>
      <c r="H37" s="111" t="s">
        <v>244</v>
      </c>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1"/>
      <c r="AH37" s="111"/>
      <c r="AI37" s="111"/>
      <c r="AJ37" s="111"/>
      <c r="AK37" s="111"/>
      <c r="AL37" s="111"/>
      <c r="AM37" s="111"/>
      <c r="AN37" s="111"/>
      <c r="AO37" s="111"/>
      <c r="AP37" s="111"/>
      <c r="AQ37" s="111"/>
      <c r="AR37" s="111"/>
      <c r="AS37" s="111"/>
      <c r="AT37" s="111"/>
      <c r="AU37" s="111"/>
      <c r="AV37" s="111"/>
      <c r="AW37" s="111"/>
      <c r="AX37" s="111"/>
      <c r="AY37" s="111"/>
      <c r="AZ37" s="111"/>
      <c r="BA37" s="111"/>
      <c r="BB37" s="111"/>
      <c r="BC37" s="111"/>
      <c r="BD37" s="111"/>
      <c r="BE37" s="111"/>
      <c r="BF37" s="111"/>
      <c r="BG37" s="111"/>
      <c r="BH37" s="111"/>
      <c r="BI37" s="111"/>
      <c r="BJ37" s="111"/>
      <c r="BK37" s="111"/>
      <c r="BL37" s="111"/>
      <c r="BM37" s="111"/>
      <c r="BN37" s="111"/>
      <c r="BO37" s="111"/>
      <c r="BP37" s="111"/>
      <c r="BQ37" s="111"/>
      <c r="BR37" s="111"/>
      <c r="BS37" s="111"/>
      <c r="BT37" s="111"/>
      <c r="BU37" s="111"/>
      <c r="BV37" s="111"/>
      <c r="BW37" s="111"/>
      <c r="BX37" s="111"/>
      <c r="BY37" s="111"/>
      <c r="BZ37" s="111"/>
      <c r="CA37" s="111"/>
      <c r="CB37" s="111"/>
      <c r="CC37" s="111"/>
      <c r="CD37" s="111"/>
      <c r="CE37" s="111"/>
      <c r="CF37" s="111"/>
      <c r="CG37" s="111"/>
      <c r="CH37" s="111"/>
      <c r="CI37" s="111"/>
      <c r="CJ37" s="111"/>
      <c r="CK37" s="111"/>
      <c r="CL37" s="111"/>
      <c r="CM37" s="111"/>
      <c r="CN37" s="111"/>
      <c r="CO37" s="111"/>
      <c r="CP37" s="111"/>
      <c r="CQ37" s="111"/>
      <c r="CR37" s="111"/>
      <c r="CS37" s="111"/>
      <c r="CT37" s="111"/>
      <c r="CU37" s="111"/>
      <c r="CV37" s="111"/>
      <c r="CW37" s="111"/>
      <c r="CX37" s="111"/>
      <c r="CY37" s="111"/>
      <c r="CZ37" s="111"/>
      <c r="DA37" s="111"/>
      <c r="DB37" s="111"/>
      <c r="DC37" s="111"/>
      <c r="DD37" s="111"/>
      <c r="DE37" s="111"/>
      <c r="DF37" s="111"/>
      <c r="DG37" s="111"/>
      <c r="DH37" s="111"/>
      <c r="DI37" s="111"/>
      <c r="DJ37" s="111"/>
      <c r="DK37" s="111"/>
    </row>
    <row r="38" spans="1:115" x14ac:dyDescent="0.2">
      <c r="A38" s="111" t="s">
        <v>248</v>
      </c>
      <c r="B38" s="111">
        <v>111</v>
      </c>
      <c r="C38" s="111" t="str">
        <f t="shared" ref="C38:C39" si="0">B38&amp;" = "&amp;A38</f>
        <v>111 = Autres tarifs amb. propres aux établissements, CTM</v>
      </c>
      <c r="D38" s="111" t="s">
        <v>244</v>
      </c>
      <c r="E38" s="111" t="s">
        <v>244</v>
      </c>
      <c r="H38" s="111" t="s">
        <v>244</v>
      </c>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11"/>
      <c r="AG38" s="111"/>
      <c r="AH38" s="111"/>
      <c r="AI38" s="111"/>
      <c r="AJ38" s="111"/>
      <c r="AK38" s="111"/>
      <c r="AL38" s="111"/>
      <c r="AM38" s="111"/>
      <c r="AN38" s="111"/>
      <c r="AO38" s="111"/>
      <c r="AP38" s="111"/>
      <c r="AQ38" s="111"/>
      <c r="AR38" s="111"/>
      <c r="AS38" s="111"/>
      <c r="AT38" s="111"/>
      <c r="AU38" s="111"/>
      <c r="AV38" s="111"/>
      <c r="AW38" s="111"/>
      <c r="AX38" s="111"/>
      <c r="AY38" s="111"/>
      <c r="AZ38" s="111"/>
      <c r="BA38" s="111"/>
      <c r="BB38" s="111"/>
      <c r="BC38" s="111"/>
      <c r="BD38" s="111"/>
      <c r="BE38" s="111"/>
      <c r="BF38" s="111"/>
      <c r="BG38" s="111"/>
      <c r="BH38" s="111"/>
      <c r="BI38" s="111"/>
      <c r="BJ38" s="111"/>
      <c r="BK38" s="111"/>
      <c r="BL38" s="111"/>
      <c r="BM38" s="111"/>
      <c r="BN38" s="111"/>
      <c r="BO38" s="111"/>
      <c r="BP38" s="111"/>
      <c r="BQ38" s="111"/>
      <c r="BR38" s="111"/>
      <c r="BS38" s="111"/>
      <c r="BT38" s="111"/>
      <c r="BU38" s="111"/>
      <c r="BV38" s="111"/>
      <c r="BW38" s="111"/>
      <c r="BX38" s="111"/>
      <c r="BY38" s="111"/>
      <c r="BZ38" s="111"/>
      <c r="CA38" s="111"/>
      <c r="CB38" s="111"/>
      <c r="CC38" s="111"/>
      <c r="CD38" s="111"/>
      <c r="CE38" s="111"/>
      <c r="CF38" s="111"/>
      <c r="CG38" s="111"/>
      <c r="CH38" s="111"/>
      <c r="CI38" s="111"/>
      <c r="CJ38" s="111"/>
      <c r="CK38" s="111"/>
      <c r="CL38" s="111"/>
      <c r="CM38" s="111"/>
      <c r="CN38" s="111"/>
      <c r="CO38" s="111"/>
      <c r="CP38" s="111"/>
      <c r="CQ38" s="111"/>
      <c r="CR38" s="111"/>
      <c r="CS38" s="111"/>
      <c r="CT38" s="111"/>
      <c r="CU38" s="111"/>
      <c r="CV38" s="111"/>
      <c r="CW38" s="111"/>
      <c r="CX38" s="111"/>
      <c r="CY38" s="111"/>
      <c r="CZ38" s="111"/>
      <c r="DA38" s="111"/>
      <c r="DB38" s="111"/>
      <c r="DC38" s="111"/>
      <c r="DD38" s="111"/>
      <c r="DE38" s="111"/>
      <c r="DF38" s="111"/>
      <c r="DG38" s="111"/>
      <c r="DH38" s="111"/>
      <c r="DI38" s="111"/>
      <c r="DJ38" s="111"/>
      <c r="DK38" s="111"/>
    </row>
    <row r="39" spans="1:115" x14ac:dyDescent="0.2">
      <c r="A39" s="111" t="s">
        <v>252</v>
      </c>
      <c r="B39" s="111">
        <v>112</v>
      </c>
      <c r="C39" s="111" t="str">
        <f t="shared" si="0"/>
        <v>112 = Autres tarifs amb. autopayeurs, y compris avec assurances complémentaires</v>
      </c>
      <c r="D39" s="111" t="s">
        <v>244</v>
      </c>
      <c r="E39" s="111" t="s">
        <v>244</v>
      </c>
      <c r="G39" s="97"/>
      <c r="H39" s="111" t="s">
        <v>244</v>
      </c>
      <c r="K39" s="111"/>
      <c r="L39" s="111"/>
      <c r="M39" s="111"/>
      <c r="N39" s="111"/>
      <c r="O39" s="111"/>
      <c r="P39" s="111"/>
      <c r="Q39" s="111"/>
      <c r="R39" s="111"/>
      <c r="S39" s="111"/>
      <c r="T39" s="111"/>
      <c r="U39" s="111"/>
      <c r="V39" s="111"/>
      <c r="W39" s="111"/>
      <c r="X39" s="111"/>
      <c r="Y39" s="111"/>
      <c r="Z39" s="111"/>
      <c r="AA39" s="111"/>
      <c r="AB39" s="111"/>
      <c r="AC39" s="111"/>
      <c r="AD39" s="111"/>
      <c r="AE39" s="111"/>
      <c r="AF39" s="111"/>
      <c r="AG39" s="111"/>
      <c r="AH39" s="111"/>
      <c r="AI39" s="111"/>
      <c r="AJ39" s="111"/>
      <c r="AK39" s="111"/>
      <c r="AL39" s="111"/>
      <c r="AM39" s="111"/>
      <c r="AN39" s="111"/>
      <c r="AO39" s="111"/>
      <c r="AP39" s="111"/>
      <c r="AQ39" s="111"/>
      <c r="AR39" s="111"/>
      <c r="AS39" s="111"/>
      <c r="AT39" s="111"/>
      <c r="AU39" s="111"/>
      <c r="AV39" s="111"/>
      <c r="AW39" s="111"/>
      <c r="AX39" s="111"/>
      <c r="AY39" s="111"/>
      <c r="AZ39" s="111"/>
      <c r="BA39" s="111"/>
      <c r="BB39" s="111"/>
      <c r="BC39" s="111"/>
      <c r="BD39" s="111"/>
      <c r="BE39" s="111"/>
      <c r="BF39" s="111"/>
      <c r="BG39" s="111"/>
      <c r="BH39" s="111"/>
      <c r="BI39" s="111"/>
      <c r="BJ39" s="111"/>
      <c r="BK39" s="111"/>
      <c r="BL39" s="111"/>
      <c r="BM39" s="111"/>
      <c r="BN39" s="111"/>
      <c r="BO39" s="111"/>
      <c r="BP39" s="111"/>
      <c r="BQ39" s="111"/>
      <c r="BR39" s="111"/>
      <c r="BS39" s="111"/>
      <c r="BT39" s="111"/>
      <c r="BU39" s="111"/>
      <c r="BV39" s="111"/>
      <c r="BW39" s="111"/>
      <c r="BX39" s="111"/>
      <c r="BY39" s="111"/>
      <c r="BZ39" s="111"/>
      <c r="CA39" s="111"/>
      <c r="CB39" s="111"/>
      <c r="CC39" s="111"/>
      <c r="CD39" s="111"/>
      <c r="CE39" s="111"/>
      <c r="CF39" s="111"/>
      <c r="CG39" s="111"/>
      <c r="CH39" s="111"/>
      <c r="CI39" s="111"/>
      <c r="CJ39" s="111"/>
      <c r="CK39" s="111"/>
      <c r="CL39" s="111"/>
      <c r="CM39" s="111"/>
      <c r="CN39" s="111"/>
      <c r="CO39" s="111"/>
      <c r="CP39" s="111"/>
      <c r="CQ39" s="111"/>
      <c r="CR39" s="111"/>
      <c r="CS39" s="111"/>
      <c r="CT39" s="111"/>
      <c r="CU39" s="111"/>
      <c r="CV39" s="111"/>
      <c r="CW39" s="111"/>
      <c r="CX39" s="111"/>
      <c r="CY39" s="111"/>
      <c r="CZ39" s="111"/>
      <c r="DA39" s="111"/>
      <c r="DB39" s="111"/>
      <c r="DC39" s="111"/>
      <c r="DD39" s="111"/>
      <c r="DE39" s="111"/>
      <c r="DF39" s="111"/>
      <c r="DG39" s="111"/>
      <c r="DH39" s="111"/>
      <c r="DI39" s="111"/>
      <c r="DJ39" s="111"/>
      <c r="DK39" s="111"/>
    </row>
    <row r="40" spans="1:115" x14ac:dyDescent="0.2">
      <c r="A40" s="111" t="s">
        <v>249</v>
      </c>
      <c r="B40" s="111">
        <v>129</v>
      </c>
      <c r="C40" s="111" t="str">
        <f>B40&amp;" = "&amp;A40</f>
        <v>129 = Matériel, médicaments, sang</v>
      </c>
      <c r="D40" s="111" t="s">
        <v>244</v>
      </c>
      <c r="E40" s="111" t="s">
        <v>244</v>
      </c>
      <c r="H40" s="111"/>
      <c r="I40" s="111"/>
      <c r="J40" s="111" t="s">
        <v>244</v>
      </c>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111"/>
      <c r="AI40" s="111"/>
      <c r="AJ40" s="111"/>
      <c r="AK40" s="111"/>
      <c r="AL40" s="111"/>
      <c r="AM40" s="111"/>
      <c r="AN40" s="111"/>
      <c r="AO40" s="111"/>
      <c r="AP40" s="111"/>
      <c r="AQ40" s="111"/>
      <c r="AR40" s="111"/>
      <c r="AS40" s="111"/>
      <c r="AT40" s="111"/>
      <c r="AU40" s="111"/>
      <c r="AV40" s="111"/>
      <c r="AW40" s="111"/>
      <c r="AX40" s="111"/>
      <c r="AY40" s="111"/>
      <c r="AZ40" s="111"/>
      <c r="BA40" s="111"/>
      <c r="BB40" s="111"/>
      <c r="BC40" s="111"/>
      <c r="BD40" s="111"/>
      <c r="BE40" s="111"/>
      <c r="BF40" s="111"/>
      <c r="BG40" s="111"/>
      <c r="BH40" s="111"/>
      <c r="BI40" s="111"/>
      <c r="BJ40" s="111"/>
      <c r="BK40" s="111"/>
      <c r="BL40" s="111"/>
      <c r="BM40" s="111"/>
      <c r="BN40" s="111"/>
      <c r="BO40" s="111"/>
      <c r="BP40" s="111"/>
      <c r="BQ40" s="111"/>
      <c r="BR40" s="111"/>
      <c r="BS40" s="111"/>
      <c r="BT40" s="111"/>
      <c r="BU40" s="111"/>
      <c r="BV40" s="111"/>
      <c r="BW40" s="111"/>
      <c r="BX40" s="111"/>
      <c r="BY40" s="111"/>
      <c r="BZ40" s="111"/>
      <c r="CA40" s="111"/>
      <c r="CB40" s="111"/>
      <c r="CC40" s="111"/>
      <c r="CD40" s="111"/>
      <c r="CE40" s="111"/>
      <c r="CF40" s="111"/>
      <c r="CG40" s="111"/>
      <c r="CH40" s="111"/>
      <c r="CI40" s="111"/>
      <c r="CJ40" s="111"/>
      <c r="CK40" s="111"/>
      <c r="CL40" s="111"/>
      <c r="CM40" s="111"/>
      <c r="CN40" s="111"/>
      <c r="CO40" s="111"/>
      <c r="CP40" s="111"/>
      <c r="CQ40" s="111"/>
      <c r="CR40" s="111"/>
      <c r="CS40" s="111"/>
      <c r="CT40" s="111"/>
      <c r="CU40" s="111"/>
      <c r="CV40" s="111"/>
      <c r="CW40" s="111"/>
      <c r="CX40" s="111"/>
      <c r="CY40" s="111"/>
      <c r="CZ40" s="111"/>
      <c r="DA40" s="111"/>
      <c r="DB40" s="111"/>
      <c r="DC40" s="111"/>
      <c r="DD40" s="111"/>
      <c r="DE40" s="111"/>
      <c r="DF40" s="111"/>
      <c r="DG40" s="111"/>
      <c r="DH40" s="111"/>
      <c r="DI40" s="111"/>
      <c r="DJ40" s="111"/>
      <c r="DK40" s="111"/>
    </row>
    <row r="41" spans="1:115" x14ac:dyDescent="0.2">
      <c r="A41" s="111" t="s">
        <v>247</v>
      </c>
      <c r="B41" s="111">
        <v>139</v>
      </c>
      <c r="C41" s="111" t="str">
        <f>B41&amp;" = "&amp;A41</f>
        <v>139 = Prestations de tiers</v>
      </c>
      <c r="D41" s="111" t="s">
        <v>244</v>
      </c>
      <c r="E41" s="111" t="s">
        <v>244</v>
      </c>
      <c r="H41" s="111" t="s">
        <v>244</v>
      </c>
      <c r="I41" s="111" t="s">
        <v>244</v>
      </c>
      <c r="J41" s="111"/>
      <c r="K41" s="111"/>
      <c r="L41" s="111"/>
      <c r="M41" s="111"/>
      <c r="N41" s="111"/>
      <c r="O41" s="111"/>
      <c r="P41" s="111"/>
      <c r="Q41" s="111"/>
      <c r="R41" s="111"/>
      <c r="S41" s="111"/>
      <c r="T41" s="111"/>
      <c r="U41" s="111"/>
      <c r="V41" s="111"/>
      <c r="W41" s="111"/>
      <c r="X41" s="111"/>
      <c r="Y41" s="111"/>
      <c r="Z41" s="111"/>
      <c r="AA41" s="111"/>
      <c r="AB41" s="111"/>
      <c r="AC41" s="111"/>
      <c r="AD41" s="111"/>
      <c r="AE41" s="111"/>
      <c r="AF41" s="111"/>
      <c r="AG41" s="111"/>
      <c r="AH41" s="111"/>
      <c r="AI41" s="111"/>
      <c r="AJ41" s="111"/>
      <c r="AK41" s="111"/>
      <c r="AL41" s="111"/>
      <c r="AM41" s="111"/>
      <c r="AN41" s="111"/>
      <c r="AO41" s="111"/>
      <c r="AP41" s="111"/>
      <c r="AQ41" s="111"/>
      <c r="AR41" s="111"/>
      <c r="AS41" s="111"/>
      <c r="AT41" s="111"/>
      <c r="AU41" s="111"/>
      <c r="AV41" s="111"/>
      <c r="AW41" s="111"/>
      <c r="AX41" s="111"/>
      <c r="AY41" s="111"/>
      <c r="AZ41" s="111"/>
      <c r="BA41" s="111"/>
      <c r="BB41" s="111"/>
      <c r="BC41" s="111"/>
      <c r="BD41" s="111"/>
      <c r="BE41" s="111"/>
      <c r="BF41" s="111"/>
      <c r="BG41" s="111"/>
      <c r="BH41" s="111"/>
      <c r="BI41" s="111"/>
      <c r="BJ41" s="111"/>
      <c r="BK41" s="111"/>
      <c r="BL41" s="111"/>
      <c r="BM41" s="111"/>
      <c r="BN41" s="111"/>
      <c r="BO41" s="111"/>
      <c r="BP41" s="111"/>
      <c r="BQ41" s="111"/>
      <c r="BR41" s="111"/>
      <c r="BS41" s="111"/>
      <c r="BT41" s="111"/>
      <c r="BU41" s="111"/>
      <c r="BV41" s="111"/>
      <c r="BW41" s="111"/>
      <c r="BX41" s="111"/>
      <c r="BY41" s="111"/>
      <c r="BZ41" s="111"/>
      <c r="CA41" s="111"/>
      <c r="CB41" s="111"/>
      <c r="CC41" s="111"/>
      <c r="CD41" s="111"/>
      <c r="CE41" s="111"/>
      <c r="CF41" s="111"/>
      <c r="CG41" s="111"/>
      <c r="CH41" s="111"/>
      <c r="CI41" s="111"/>
      <c r="CJ41" s="111"/>
      <c r="CK41" s="111"/>
      <c r="CL41" s="111"/>
      <c r="CM41" s="111"/>
      <c r="CN41" s="111"/>
      <c r="CO41" s="111"/>
      <c r="CP41" s="111"/>
      <c r="CQ41" s="111"/>
      <c r="CR41" s="111"/>
      <c r="CS41" s="111"/>
      <c r="CT41" s="111"/>
      <c r="CU41" s="111"/>
      <c r="CV41" s="111"/>
      <c r="CW41" s="111"/>
      <c r="CX41" s="111"/>
      <c r="CY41" s="111"/>
      <c r="CZ41" s="111"/>
      <c r="DA41" s="111"/>
      <c r="DB41" s="111"/>
      <c r="DC41" s="111"/>
      <c r="DD41" s="111"/>
      <c r="DE41" s="111"/>
      <c r="DF41" s="111"/>
      <c r="DG41" s="111"/>
      <c r="DH41" s="111"/>
      <c r="DI41" s="111"/>
      <c r="DJ41" s="111"/>
      <c r="DK41" s="111"/>
    </row>
    <row r="42" spans="1:115" x14ac:dyDescent="0.2">
      <c r="A42" s="111" t="s">
        <v>979</v>
      </c>
      <c r="B42" s="111">
        <v>140</v>
      </c>
      <c r="C42" s="111" t="str">
        <f>B42&amp;" = "&amp;A42</f>
        <v>140 = Tarif neuropsychologie, LAMal AOS au sens strict</v>
      </c>
      <c r="D42" s="97" t="s">
        <v>244</v>
      </c>
      <c r="E42" s="97" t="s">
        <v>244</v>
      </c>
      <c r="F42" s="373"/>
      <c r="H42" s="111"/>
      <c r="I42" s="111"/>
      <c r="J42" s="111"/>
      <c r="L42" s="111"/>
      <c r="M42" s="111"/>
      <c r="N42" s="111"/>
      <c r="O42" s="111"/>
      <c r="P42" s="111"/>
      <c r="Q42" s="111"/>
      <c r="R42" s="111"/>
      <c r="S42" s="111"/>
      <c r="T42" s="111"/>
      <c r="U42" s="111"/>
      <c r="V42" s="111"/>
      <c r="W42" s="111"/>
      <c r="X42" s="111"/>
      <c r="Y42" s="111"/>
      <c r="Z42" s="111"/>
      <c r="AA42" s="111"/>
      <c r="AB42" s="111"/>
      <c r="AC42" s="111"/>
      <c r="AD42" s="111"/>
      <c r="AE42" s="111"/>
      <c r="AF42" s="111"/>
      <c r="AG42" s="111"/>
      <c r="AH42" s="111"/>
      <c r="AI42" s="111"/>
      <c r="AJ42" s="111"/>
      <c r="AK42" s="111"/>
      <c r="AL42" s="111"/>
      <c r="AM42" s="111"/>
      <c r="AN42" s="111"/>
      <c r="AO42" s="111"/>
      <c r="AP42" s="111"/>
      <c r="AQ42" s="111"/>
      <c r="AR42" s="111"/>
      <c r="AS42" s="111"/>
      <c r="AT42" s="111"/>
      <c r="AU42" s="111"/>
      <c r="AV42" s="111"/>
      <c r="AW42" s="111"/>
      <c r="AX42" s="111"/>
      <c r="AY42" s="111"/>
      <c r="AZ42" s="111"/>
      <c r="BA42" s="111"/>
      <c r="BB42" s="111"/>
      <c r="BC42" s="111"/>
      <c r="BD42" s="111"/>
      <c r="BE42" s="111"/>
      <c r="BF42" s="111"/>
      <c r="BG42" s="111"/>
      <c r="BH42" s="111"/>
      <c r="BI42" s="111"/>
      <c r="BJ42" s="111"/>
      <c r="BK42" s="111"/>
      <c r="BL42" s="111"/>
      <c r="BM42" s="111"/>
      <c r="BN42" s="111"/>
      <c r="BO42" s="111"/>
      <c r="BP42" s="111"/>
      <c r="BQ42" s="111"/>
      <c r="BR42" s="111"/>
      <c r="BS42" s="111"/>
      <c r="BT42" s="111"/>
      <c r="BU42" s="111"/>
      <c r="BV42" s="111"/>
      <c r="BW42" s="111"/>
      <c r="BX42" s="111"/>
      <c r="BY42" s="111"/>
      <c r="BZ42" s="111"/>
      <c r="CA42" s="111"/>
      <c r="CB42" s="111"/>
      <c r="CC42" s="111"/>
      <c r="CD42" s="111"/>
      <c r="CE42" s="111"/>
      <c r="CF42" s="111"/>
      <c r="CG42" s="111"/>
      <c r="CH42" s="111"/>
      <c r="CI42" s="111"/>
      <c r="CJ42" s="111"/>
      <c r="CK42" s="111"/>
      <c r="CL42" s="111"/>
      <c r="CM42" s="111"/>
      <c r="CN42" s="111"/>
      <c r="CO42" s="111"/>
      <c r="CP42" s="111"/>
      <c r="CQ42" s="111"/>
      <c r="CR42" s="111"/>
      <c r="CS42" s="111"/>
      <c r="CT42" s="111"/>
      <c r="CU42" s="111"/>
      <c r="CV42" s="111"/>
      <c r="CW42" s="111"/>
      <c r="CX42" s="111"/>
      <c r="CY42" s="111"/>
      <c r="CZ42" s="111"/>
      <c r="DA42" s="111"/>
      <c r="DB42" s="111"/>
      <c r="DC42" s="111"/>
      <c r="DD42" s="111"/>
      <c r="DE42" s="111"/>
      <c r="DF42" s="111"/>
      <c r="DG42" s="111"/>
      <c r="DH42" s="111"/>
      <c r="DI42" s="111"/>
      <c r="DJ42" s="111"/>
    </row>
    <row r="43" spans="1:115" x14ac:dyDescent="0.2">
      <c r="A43" s="111" t="s">
        <v>980</v>
      </c>
      <c r="B43" s="111">
        <v>141</v>
      </c>
      <c r="C43" s="111" t="str">
        <f>B43&amp;" = "&amp;A43</f>
        <v>141 = Tarif neuropsychologie, CTM</v>
      </c>
      <c r="D43" s="97" t="s">
        <v>244</v>
      </c>
      <c r="E43" s="97" t="s">
        <v>244</v>
      </c>
      <c r="F43" s="373"/>
      <c r="H43" s="111"/>
      <c r="I43" s="111"/>
      <c r="J43" s="111"/>
      <c r="L43" s="111"/>
      <c r="M43" s="111"/>
      <c r="N43" s="111"/>
      <c r="O43" s="111"/>
      <c r="P43" s="111"/>
      <c r="Q43" s="111"/>
      <c r="R43" s="111"/>
      <c r="S43" s="111"/>
      <c r="T43" s="111"/>
      <c r="U43" s="111"/>
      <c r="V43" s="111"/>
      <c r="W43" s="111"/>
      <c r="X43" s="111"/>
      <c r="Y43" s="111"/>
      <c r="Z43" s="111"/>
      <c r="AA43" s="111"/>
      <c r="AB43" s="111"/>
      <c r="AC43" s="111"/>
      <c r="AD43" s="111"/>
      <c r="AE43" s="111"/>
      <c r="AF43" s="111"/>
      <c r="AG43" s="111"/>
      <c r="AH43" s="111"/>
      <c r="AI43" s="111"/>
      <c r="AJ43" s="111"/>
      <c r="AK43" s="111"/>
      <c r="AL43" s="111"/>
      <c r="AM43" s="111"/>
      <c r="AN43" s="111"/>
      <c r="AO43" s="111"/>
      <c r="AP43" s="111"/>
      <c r="AQ43" s="111"/>
      <c r="AR43" s="111"/>
      <c r="AS43" s="111"/>
      <c r="AT43" s="111"/>
      <c r="AU43" s="111"/>
      <c r="AV43" s="111"/>
      <c r="AW43" s="111"/>
      <c r="AX43" s="111"/>
      <c r="AY43" s="111"/>
      <c r="AZ43" s="111"/>
      <c r="BA43" s="111"/>
      <c r="BB43" s="111"/>
      <c r="BC43" s="111"/>
      <c r="BD43" s="111"/>
      <c r="BE43" s="111"/>
      <c r="BF43" s="111"/>
      <c r="BG43" s="111"/>
      <c r="BH43" s="111"/>
      <c r="BI43" s="111"/>
      <c r="BJ43" s="111"/>
      <c r="BK43" s="111"/>
      <c r="BL43" s="111"/>
      <c r="BM43" s="111"/>
      <c r="BN43" s="111"/>
      <c r="BO43" s="111"/>
      <c r="BP43" s="111"/>
      <c r="BQ43" s="111"/>
      <c r="BR43" s="111"/>
      <c r="BS43" s="111"/>
      <c r="BT43" s="111"/>
      <c r="BU43" s="111"/>
      <c r="BV43" s="111"/>
      <c r="BW43" s="111"/>
      <c r="BX43" s="111"/>
      <c r="BY43" s="111"/>
      <c r="BZ43" s="111"/>
      <c r="CA43" s="111"/>
      <c r="CB43" s="111"/>
      <c r="CC43" s="111"/>
      <c r="CD43" s="111"/>
      <c r="CE43" s="111"/>
      <c r="CF43" s="111"/>
      <c r="CG43" s="111"/>
      <c r="CH43" s="111"/>
      <c r="CI43" s="111"/>
      <c r="CJ43" s="111"/>
      <c r="CK43" s="111"/>
      <c r="CL43" s="111"/>
      <c r="CM43" s="111"/>
      <c r="CN43" s="111"/>
      <c r="CO43" s="111"/>
      <c r="CP43" s="111"/>
      <c r="CQ43" s="111"/>
      <c r="CR43" s="111"/>
      <c r="CS43" s="111"/>
      <c r="CT43" s="111"/>
      <c r="CU43" s="111"/>
      <c r="CV43" s="111"/>
      <c r="CW43" s="111"/>
      <c r="CX43" s="111"/>
      <c r="CY43" s="111"/>
      <c r="CZ43" s="111"/>
      <c r="DA43" s="111"/>
      <c r="DB43" s="111"/>
      <c r="DC43" s="111"/>
      <c r="DD43" s="111"/>
      <c r="DE43" s="111"/>
      <c r="DF43" s="111"/>
      <c r="DG43" s="111"/>
      <c r="DH43" s="111"/>
      <c r="DI43" s="111"/>
      <c r="DJ43" s="111"/>
    </row>
    <row r="44" spans="1:115" x14ac:dyDescent="0.2">
      <c r="A44" s="111" t="s">
        <v>981</v>
      </c>
      <c r="B44" s="111">
        <v>142</v>
      </c>
      <c r="C44" s="111" t="str">
        <f t="shared" ref="C44:C49" si="1">B44&amp;" = "&amp;A44</f>
        <v>142 = Tarif  neuropsychologie, autres répondants y c. ass. compl.</v>
      </c>
      <c r="D44" s="97" t="s">
        <v>244</v>
      </c>
      <c r="E44" s="97" t="s">
        <v>244</v>
      </c>
      <c r="F44" s="373"/>
      <c r="H44" s="111"/>
      <c r="I44" s="111"/>
      <c r="J44" s="111"/>
      <c r="L44" s="111"/>
      <c r="M44" s="111"/>
      <c r="N44" s="111"/>
      <c r="O44" s="111"/>
      <c r="P44" s="111"/>
      <c r="Q44" s="111"/>
      <c r="R44" s="111"/>
      <c r="S44" s="111"/>
      <c r="T44" s="111"/>
      <c r="U44" s="111"/>
      <c r="V44" s="111"/>
      <c r="W44" s="111"/>
      <c r="X44" s="111"/>
      <c r="Y44" s="111"/>
      <c r="Z44" s="111"/>
      <c r="AA44" s="111"/>
      <c r="AB44" s="111"/>
      <c r="AC44" s="111"/>
      <c r="AD44" s="111"/>
      <c r="AE44" s="111"/>
      <c r="AF44" s="111"/>
      <c r="AG44" s="111"/>
      <c r="AH44" s="111"/>
      <c r="AI44" s="111"/>
      <c r="AJ44" s="111"/>
      <c r="AK44" s="111"/>
      <c r="AL44" s="111"/>
      <c r="AM44" s="111"/>
      <c r="AN44" s="111"/>
      <c r="AO44" s="111"/>
      <c r="AP44" s="111"/>
      <c r="AQ44" s="111"/>
      <c r="AR44" s="111"/>
      <c r="AS44" s="111"/>
      <c r="AT44" s="111"/>
      <c r="AU44" s="111"/>
      <c r="AV44" s="111"/>
      <c r="AW44" s="111"/>
      <c r="AX44" s="111"/>
      <c r="AY44" s="111"/>
      <c r="AZ44" s="111"/>
      <c r="BA44" s="111"/>
      <c r="BB44" s="111"/>
      <c r="BC44" s="111"/>
      <c r="BD44" s="111"/>
      <c r="BE44" s="111"/>
      <c r="BF44" s="111"/>
      <c r="BG44" s="111"/>
      <c r="BH44" s="111"/>
      <c r="BI44" s="111"/>
      <c r="BJ44" s="111"/>
      <c r="BK44" s="111"/>
      <c r="BL44" s="111"/>
      <c r="BM44" s="111"/>
      <c r="BN44" s="111"/>
      <c r="BO44" s="111"/>
      <c r="BP44" s="111"/>
      <c r="BQ44" s="111"/>
      <c r="BR44" s="111"/>
      <c r="BS44" s="111"/>
      <c r="BT44" s="111"/>
      <c r="BU44" s="111"/>
      <c r="BV44" s="111"/>
      <c r="BW44" s="111"/>
      <c r="BX44" s="111"/>
      <c r="BY44" s="111"/>
      <c r="BZ44" s="111"/>
      <c r="CA44" s="111"/>
      <c r="CB44" s="111"/>
      <c r="CC44" s="111"/>
      <c r="CD44" s="111"/>
      <c r="CE44" s="111"/>
      <c r="CF44" s="111"/>
      <c r="CG44" s="111"/>
      <c r="CH44" s="111"/>
      <c r="CI44" s="111"/>
      <c r="CJ44" s="111"/>
      <c r="CK44" s="111"/>
      <c r="CL44" s="111"/>
      <c r="CM44" s="111"/>
      <c r="CN44" s="111"/>
      <c r="CO44" s="111"/>
      <c r="CP44" s="111"/>
      <c r="CQ44" s="111"/>
      <c r="CR44" s="111"/>
      <c r="CS44" s="111"/>
      <c r="CT44" s="111"/>
      <c r="CU44" s="111"/>
      <c r="CV44" s="111"/>
      <c r="CW44" s="111"/>
      <c r="CX44" s="111"/>
      <c r="CY44" s="111"/>
      <c r="CZ44" s="111"/>
      <c r="DA44" s="111"/>
      <c r="DB44" s="111"/>
      <c r="DC44" s="111"/>
      <c r="DD44" s="111"/>
      <c r="DE44" s="111"/>
      <c r="DF44" s="111"/>
      <c r="DG44" s="111"/>
      <c r="DH44" s="111"/>
      <c r="DI44" s="111"/>
      <c r="DJ44" s="111"/>
    </row>
    <row r="45" spans="1:115" x14ac:dyDescent="0.2">
      <c r="A45" s="111" t="s">
        <v>982</v>
      </c>
      <c r="B45" s="111">
        <v>150</v>
      </c>
      <c r="C45" s="111" t="str">
        <f t="shared" si="1"/>
        <v>150 = Tarif psychothérapie non médicale, LAMal AOS au sens strict</v>
      </c>
      <c r="D45" s="97" t="s">
        <v>244</v>
      </c>
      <c r="E45" s="97" t="s">
        <v>244</v>
      </c>
      <c r="F45" s="373"/>
      <c r="H45" s="111"/>
      <c r="I45" s="111"/>
      <c r="J45" s="111"/>
      <c r="L45" s="111"/>
      <c r="M45" s="111"/>
      <c r="N45" s="111"/>
      <c r="O45" s="111"/>
      <c r="P45" s="111"/>
      <c r="Q45" s="111"/>
      <c r="R45" s="111"/>
      <c r="S45" s="111"/>
      <c r="T45" s="111"/>
      <c r="U45" s="111"/>
      <c r="V45" s="111"/>
      <c r="W45" s="111"/>
      <c r="X45" s="111"/>
      <c r="Y45" s="111"/>
      <c r="Z45" s="111"/>
      <c r="AA45" s="111"/>
      <c r="AB45" s="111"/>
      <c r="AC45" s="111"/>
      <c r="AD45" s="111"/>
      <c r="AE45" s="111"/>
      <c r="AF45" s="111"/>
      <c r="AG45" s="111"/>
      <c r="AH45" s="111"/>
      <c r="AI45" s="111"/>
      <c r="AJ45" s="111"/>
      <c r="AK45" s="111"/>
      <c r="AL45" s="111"/>
      <c r="AM45" s="111"/>
      <c r="AN45" s="111"/>
      <c r="AO45" s="111"/>
      <c r="AP45" s="111"/>
      <c r="AQ45" s="111"/>
      <c r="AR45" s="111"/>
      <c r="AS45" s="111"/>
      <c r="AT45" s="111"/>
      <c r="AU45" s="111"/>
      <c r="AV45" s="111"/>
      <c r="AW45" s="111"/>
      <c r="AX45" s="111"/>
      <c r="AY45" s="111"/>
      <c r="AZ45" s="111"/>
      <c r="BA45" s="111"/>
      <c r="BB45" s="111"/>
      <c r="BC45" s="111"/>
      <c r="BD45" s="111"/>
      <c r="BE45" s="111"/>
      <c r="BF45" s="111"/>
      <c r="BG45" s="111"/>
      <c r="BH45" s="111"/>
      <c r="BI45" s="111"/>
      <c r="BJ45" s="111"/>
      <c r="BK45" s="111"/>
      <c r="BL45" s="111"/>
      <c r="BM45" s="111"/>
      <c r="BN45" s="111"/>
      <c r="BO45" s="111"/>
      <c r="BP45" s="111"/>
      <c r="BQ45" s="111"/>
      <c r="BR45" s="111"/>
      <c r="BS45" s="111"/>
      <c r="BT45" s="111"/>
      <c r="BU45" s="111"/>
      <c r="BV45" s="111"/>
      <c r="BW45" s="111"/>
      <c r="BX45" s="111"/>
      <c r="BY45" s="111"/>
      <c r="BZ45" s="111"/>
      <c r="CA45" s="111"/>
      <c r="CB45" s="111"/>
      <c r="CC45" s="111"/>
      <c r="CD45" s="111"/>
      <c r="CE45" s="111"/>
      <c r="CF45" s="111"/>
      <c r="CG45" s="111"/>
      <c r="CH45" s="111"/>
      <c r="CI45" s="111"/>
      <c r="CJ45" s="111"/>
      <c r="CK45" s="111"/>
      <c r="CL45" s="111"/>
      <c r="CM45" s="111"/>
      <c r="CN45" s="111"/>
      <c r="CO45" s="111"/>
      <c r="CP45" s="111"/>
      <c r="CQ45" s="111"/>
      <c r="CR45" s="111"/>
      <c r="CS45" s="111"/>
      <c r="CT45" s="111"/>
      <c r="CU45" s="111"/>
      <c r="CV45" s="111"/>
      <c r="CW45" s="111"/>
      <c r="CX45" s="111"/>
      <c r="CY45" s="111"/>
      <c r="CZ45" s="111"/>
      <c r="DA45" s="111"/>
      <c r="DB45" s="111"/>
      <c r="DC45" s="111"/>
      <c r="DD45" s="111"/>
      <c r="DE45" s="111"/>
      <c r="DF45" s="111"/>
      <c r="DG45" s="111"/>
      <c r="DH45" s="111"/>
      <c r="DI45" s="111"/>
      <c r="DJ45" s="111"/>
    </row>
    <row r="46" spans="1:115" x14ac:dyDescent="0.2">
      <c r="A46" s="111" t="s">
        <v>983</v>
      </c>
      <c r="B46" s="111">
        <v>151</v>
      </c>
      <c r="C46" s="111" t="str">
        <f t="shared" si="1"/>
        <v>151 = Tarif psychothérapie non médicale, CTM</v>
      </c>
      <c r="D46" s="97" t="s">
        <v>244</v>
      </c>
      <c r="E46" s="97" t="s">
        <v>244</v>
      </c>
      <c r="F46" s="373"/>
      <c r="H46" s="111"/>
      <c r="I46" s="111"/>
      <c r="J46" s="111"/>
      <c r="L46" s="111"/>
      <c r="M46" s="111"/>
      <c r="N46" s="111"/>
      <c r="O46" s="111"/>
      <c r="P46" s="111"/>
      <c r="Q46" s="111"/>
      <c r="R46" s="111"/>
      <c r="S46" s="111"/>
      <c r="T46" s="111"/>
      <c r="U46" s="111"/>
      <c r="V46" s="111"/>
      <c r="W46" s="111"/>
      <c r="X46" s="111"/>
      <c r="Y46" s="111"/>
      <c r="Z46" s="111"/>
      <c r="AA46" s="111"/>
      <c r="AB46" s="111"/>
      <c r="AC46" s="111"/>
      <c r="AD46" s="111"/>
      <c r="AE46" s="111"/>
      <c r="AF46" s="111"/>
      <c r="AG46" s="111"/>
      <c r="AH46" s="111"/>
      <c r="AI46" s="111"/>
      <c r="AJ46" s="111"/>
      <c r="AK46" s="111"/>
      <c r="AL46" s="111"/>
      <c r="AM46" s="111"/>
      <c r="AN46" s="111"/>
      <c r="AO46" s="111"/>
      <c r="AP46" s="111"/>
      <c r="AQ46" s="111"/>
      <c r="AR46" s="111"/>
      <c r="AS46" s="111"/>
      <c r="AT46" s="111"/>
      <c r="AU46" s="111"/>
      <c r="AV46" s="111"/>
      <c r="AW46" s="111"/>
      <c r="AX46" s="111"/>
      <c r="AY46" s="111"/>
      <c r="AZ46" s="111"/>
      <c r="BA46" s="111"/>
      <c r="BB46" s="111"/>
      <c r="BC46" s="111"/>
      <c r="BD46" s="111"/>
      <c r="BE46" s="111"/>
      <c r="BF46" s="111"/>
      <c r="BG46" s="111"/>
      <c r="BH46" s="111"/>
      <c r="BI46" s="111"/>
      <c r="BJ46" s="111"/>
      <c r="BK46" s="111"/>
      <c r="BL46" s="111"/>
      <c r="BM46" s="111"/>
      <c r="BN46" s="111"/>
      <c r="BO46" s="111"/>
      <c r="BP46" s="111"/>
      <c r="BQ46" s="111"/>
      <c r="BR46" s="111"/>
      <c r="BS46" s="111"/>
      <c r="BT46" s="111"/>
      <c r="BU46" s="111"/>
      <c r="BV46" s="111"/>
      <c r="BW46" s="111"/>
      <c r="BX46" s="111"/>
      <c r="BY46" s="111"/>
      <c r="BZ46" s="111"/>
      <c r="CA46" s="111"/>
      <c r="CB46" s="111"/>
      <c r="CC46" s="111"/>
      <c r="CD46" s="111"/>
      <c r="CE46" s="111"/>
      <c r="CF46" s="111"/>
      <c r="CG46" s="111"/>
      <c r="CH46" s="111"/>
      <c r="CI46" s="111"/>
      <c r="CJ46" s="111"/>
      <c r="CK46" s="111"/>
      <c r="CL46" s="111"/>
      <c r="CM46" s="111"/>
      <c r="CN46" s="111"/>
      <c r="CO46" s="111"/>
      <c r="CP46" s="111"/>
      <c r="CQ46" s="111"/>
      <c r="CR46" s="111"/>
      <c r="CS46" s="111"/>
      <c r="CT46" s="111"/>
      <c r="CU46" s="111"/>
      <c r="CV46" s="111"/>
      <c r="CW46" s="111"/>
      <c r="CX46" s="111"/>
      <c r="CY46" s="111"/>
      <c r="CZ46" s="111"/>
      <c r="DA46" s="111"/>
      <c r="DB46" s="111"/>
      <c r="DC46" s="111"/>
      <c r="DD46" s="111"/>
      <c r="DE46" s="111"/>
      <c r="DF46" s="111"/>
      <c r="DG46" s="111"/>
      <c r="DH46" s="111"/>
      <c r="DI46" s="111"/>
      <c r="DJ46" s="111"/>
    </row>
    <row r="47" spans="1:115" x14ac:dyDescent="0.2">
      <c r="A47" s="111" t="s">
        <v>984</v>
      </c>
      <c r="B47" s="111">
        <v>152</v>
      </c>
      <c r="C47" s="111" t="str">
        <f t="shared" si="1"/>
        <v>152 = Tarif psychothérapie non médicale, autres répondants y c. ass. compl.</v>
      </c>
      <c r="D47" s="97" t="s">
        <v>244</v>
      </c>
      <c r="E47" s="97" t="s">
        <v>244</v>
      </c>
      <c r="F47" s="373"/>
      <c r="H47" s="111"/>
      <c r="I47" s="111"/>
      <c r="J47" s="111"/>
    </row>
    <row r="48" spans="1:115" x14ac:dyDescent="0.2">
      <c r="A48" s="111" t="s">
        <v>985</v>
      </c>
      <c r="B48" s="111">
        <v>179</v>
      </c>
      <c r="C48" s="111" t="str">
        <f t="shared" si="1"/>
        <v>179 = Tarif conseil diététique / conseil en matière de diabète / logopédie</v>
      </c>
      <c r="D48" s="97" t="s">
        <v>244</v>
      </c>
      <c r="E48" s="97" t="s">
        <v>912</v>
      </c>
      <c r="F48" s="373"/>
      <c r="H48" s="111"/>
      <c r="I48" s="111"/>
      <c r="J48" s="111"/>
    </row>
    <row r="49" spans="1:11" x14ac:dyDescent="0.2">
      <c r="A49" s="111" t="s">
        <v>986</v>
      </c>
      <c r="B49" s="111">
        <v>189</v>
      </c>
      <c r="C49" s="111" t="str">
        <f t="shared" si="1"/>
        <v>189 = Tarif sage-femme</v>
      </c>
      <c r="D49" s="97" t="s">
        <v>244</v>
      </c>
      <c r="E49" s="97" t="s">
        <v>912</v>
      </c>
      <c r="F49" s="373"/>
      <c r="H49" s="111"/>
      <c r="I49" s="111"/>
      <c r="J49" s="111"/>
    </row>
    <row r="50" spans="1:11" x14ac:dyDescent="0.2">
      <c r="A50" s="111" t="s">
        <v>913</v>
      </c>
      <c r="B50" s="111">
        <v>199</v>
      </c>
      <c r="C50" s="111" t="str">
        <f>B50&amp;" = "&amp;A50</f>
        <v>199 = Total psychiatrie ambulatoire</v>
      </c>
      <c r="D50" s="97" t="s">
        <v>912</v>
      </c>
      <c r="E50" s="97" t="s">
        <v>244</v>
      </c>
      <c r="F50" s="373"/>
      <c r="G50" s="111" t="s">
        <v>987</v>
      </c>
      <c r="I50" s="111"/>
      <c r="J50" s="111"/>
    </row>
    <row r="51" spans="1:11" ht="54" x14ac:dyDescent="0.2">
      <c r="A51" s="111" t="s">
        <v>914</v>
      </c>
      <c r="B51" s="111">
        <v>210</v>
      </c>
      <c r="C51" s="111" t="s">
        <v>915</v>
      </c>
      <c r="D51" s="97" t="s">
        <v>244</v>
      </c>
      <c r="E51" s="97" t="s">
        <v>244</v>
      </c>
      <c r="F51" s="373" t="s">
        <v>1112</v>
      </c>
      <c r="G51" s="111" t="s">
        <v>988</v>
      </c>
      <c r="I51" s="111"/>
      <c r="J51" s="111" t="s">
        <v>978</v>
      </c>
    </row>
    <row r="52" spans="1:11" ht="54" x14ac:dyDescent="0.2">
      <c r="A52" s="111" t="s">
        <v>913</v>
      </c>
      <c r="B52" s="111">
        <v>199</v>
      </c>
      <c r="C52" s="111" t="str">
        <f>B52&amp;" = "&amp;A52</f>
        <v>199 = Total psychiatrie ambulatoire</v>
      </c>
      <c r="D52" s="97" t="s">
        <v>244</v>
      </c>
      <c r="E52" s="97" t="s">
        <v>244</v>
      </c>
      <c r="F52" s="373" t="s">
        <v>1112</v>
      </c>
      <c r="G52" s="373" t="s">
        <v>910</v>
      </c>
      <c r="I52" s="111"/>
      <c r="J52" s="111"/>
      <c r="K52" s="111"/>
    </row>
    <row r="53" spans="1:11" ht="54" x14ac:dyDescent="0.2">
      <c r="A53" s="111" t="s">
        <v>914</v>
      </c>
      <c r="B53" s="111">
        <v>210</v>
      </c>
      <c r="C53" s="111" t="s">
        <v>915</v>
      </c>
      <c r="D53" s="97" t="s">
        <v>244</v>
      </c>
      <c r="E53" s="97" t="s">
        <v>244</v>
      </c>
      <c r="F53" s="373" t="s">
        <v>1112</v>
      </c>
      <c r="G53" s="373" t="s">
        <v>911</v>
      </c>
      <c r="I53" s="111"/>
      <c r="J53" s="111" t="s">
        <v>244</v>
      </c>
      <c r="K53" s="111"/>
    </row>
    <row r="54" spans="1:11" ht="54" x14ac:dyDescent="0.2">
      <c r="A54" s="111" t="s">
        <v>916</v>
      </c>
      <c r="B54" s="111">
        <v>211</v>
      </c>
      <c r="C54" s="111" t="s">
        <v>917</v>
      </c>
      <c r="D54" s="97" t="s">
        <v>244</v>
      </c>
      <c r="E54" s="97" t="s">
        <v>244</v>
      </c>
      <c r="F54" s="373" t="s">
        <v>1112</v>
      </c>
      <c r="G54" s="373" t="s">
        <v>911</v>
      </c>
      <c r="I54" s="111"/>
      <c r="J54" s="111" t="s">
        <v>244</v>
      </c>
      <c r="K54" s="111"/>
    </row>
    <row r="55" spans="1:11" ht="54" x14ac:dyDescent="0.2">
      <c r="A55" s="111" t="s">
        <v>946</v>
      </c>
      <c r="B55" s="111">
        <v>212</v>
      </c>
      <c r="C55" s="111" t="s">
        <v>909</v>
      </c>
      <c r="D55" s="97" t="s">
        <v>244</v>
      </c>
      <c r="E55" s="97" t="s">
        <v>244</v>
      </c>
      <c r="F55" s="373" t="s">
        <v>1112</v>
      </c>
      <c r="G55" s="373" t="s">
        <v>911</v>
      </c>
      <c r="I55" s="111"/>
      <c r="J55" s="111" t="s">
        <v>244</v>
      </c>
      <c r="K55" s="111"/>
    </row>
    <row r="56" spans="1:11" ht="54" x14ac:dyDescent="0.2">
      <c r="A56" s="373" t="s">
        <v>918</v>
      </c>
      <c r="B56" s="111">
        <v>220</v>
      </c>
      <c r="C56" s="373" t="s">
        <v>919</v>
      </c>
      <c r="D56" s="97" t="s">
        <v>244</v>
      </c>
      <c r="E56" s="97" t="s">
        <v>244</v>
      </c>
      <c r="F56" s="373" t="s">
        <v>1112</v>
      </c>
      <c r="G56" s="373" t="s">
        <v>911</v>
      </c>
      <c r="I56" s="111"/>
      <c r="J56" s="111" t="s">
        <v>244</v>
      </c>
      <c r="K56" s="111"/>
    </row>
    <row r="57" spans="1:11" ht="54" x14ac:dyDescent="0.2">
      <c r="A57" s="373" t="s">
        <v>920</v>
      </c>
      <c r="B57" s="111">
        <v>221</v>
      </c>
      <c r="C57" s="373" t="s">
        <v>921</v>
      </c>
      <c r="D57" s="97" t="s">
        <v>244</v>
      </c>
      <c r="E57" s="97" t="s">
        <v>244</v>
      </c>
      <c r="F57" s="373" t="s">
        <v>1112</v>
      </c>
      <c r="G57" s="373" t="s">
        <v>911</v>
      </c>
      <c r="I57" s="111"/>
      <c r="J57" s="111" t="s">
        <v>244</v>
      </c>
    </row>
    <row r="58" spans="1:11" ht="54" x14ac:dyDescent="0.2">
      <c r="A58" s="373" t="s">
        <v>947</v>
      </c>
      <c r="B58" s="111">
        <v>222</v>
      </c>
      <c r="C58" s="111" t="s">
        <v>948</v>
      </c>
      <c r="D58" s="97" t="s">
        <v>244</v>
      </c>
      <c r="E58" s="97" t="s">
        <v>244</v>
      </c>
      <c r="F58" s="373" t="s">
        <v>1112</v>
      </c>
      <c r="G58" s="373" t="s">
        <v>911</v>
      </c>
      <c r="I58" s="111"/>
      <c r="J58" s="111" t="s">
        <v>244</v>
      </c>
    </row>
    <row r="59" spans="1:11" ht="54" x14ac:dyDescent="0.2">
      <c r="A59" s="111" t="s">
        <v>922</v>
      </c>
      <c r="B59" s="111">
        <v>230</v>
      </c>
      <c r="C59" s="111" t="s">
        <v>923</v>
      </c>
      <c r="D59" s="97" t="s">
        <v>244</v>
      </c>
      <c r="E59" s="97" t="s">
        <v>244</v>
      </c>
      <c r="F59" s="373" t="s">
        <v>1112</v>
      </c>
      <c r="G59" s="373" t="s">
        <v>911</v>
      </c>
      <c r="I59" s="111"/>
      <c r="J59" s="111" t="s">
        <v>244</v>
      </c>
    </row>
    <row r="60" spans="1:11" ht="54" x14ac:dyDescent="0.2">
      <c r="A60" s="111" t="s">
        <v>924</v>
      </c>
      <c r="B60" s="111">
        <v>231</v>
      </c>
      <c r="C60" s="111" t="s">
        <v>925</v>
      </c>
      <c r="D60" s="97" t="s">
        <v>244</v>
      </c>
      <c r="E60" s="97" t="s">
        <v>244</v>
      </c>
      <c r="F60" s="373" t="s">
        <v>1112</v>
      </c>
      <c r="G60" s="373" t="s">
        <v>911</v>
      </c>
      <c r="I60" s="111"/>
      <c r="J60" s="111" t="s">
        <v>244</v>
      </c>
    </row>
    <row r="61" spans="1:11" ht="54" x14ac:dyDescent="0.2">
      <c r="A61" s="111" t="s">
        <v>949</v>
      </c>
      <c r="B61" s="111">
        <v>232</v>
      </c>
      <c r="C61" s="111" t="s">
        <v>950</v>
      </c>
      <c r="D61" s="97" t="s">
        <v>244</v>
      </c>
      <c r="E61" s="97" t="s">
        <v>244</v>
      </c>
      <c r="F61" s="373" t="s">
        <v>1112</v>
      </c>
      <c r="G61" s="373" t="s">
        <v>911</v>
      </c>
      <c r="I61" s="111"/>
      <c r="J61" s="111" t="s">
        <v>244</v>
      </c>
    </row>
    <row r="62" spans="1:11" ht="54" x14ac:dyDescent="0.2">
      <c r="A62" s="373" t="s">
        <v>926</v>
      </c>
      <c r="B62" s="111">
        <v>240</v>
      </c>
      <c r="C62" s="373" t="s">
        <v>927</v>
      </c>
      <c r="D62" s="97" t="s">
        <v>244</v>
      </c>
      <c r="E62" s="97" t="s">
        <v>244</v>
      </c>
      <c r="F62" s="373" t="s">
        <v>1112</v>
      </c>
      <c r="G62" s="373" t="s">
        <v>911</v>
      </c>
      <c r="I62" s="111"/>
      <c r="J62" s="111" t="s">
        <v>244</v>
      </c>
    </row>
    <row r="63" spans="1:11" ht="54" x14ac:dyDescent="0.2">
      <c r="A63" s="373" t="s">
        <v>928</v>
      </c>
      <c r="B63" s="111">
        <v>241</v>
      </c>
      <c r="C63" s="373" t="s">
        <v>929</v>
      </c>
      <c r="D63" s="97" t="s">
        <v>244</v>
      </c>
      <c r="E63" s="97" t="s">
        <v>244</v>
      </c>
      <c r="F63" s="373" t="s">
        <v>1112</v>
      </c>
      <c r="G63" s="373" t="s">
        <v>911</v>
      </c>
      <c r="I63" s="111"/>
      <c r="J63" s="111" t="s">
        <v>244</v>
      </c>
    </row>
    <row r="64" spans="1:11" ht="54" x14ac:dyDescent="0.2">
      <c r="A64" s="373" t="s">
        <v>951</v>
      </c>
      <c r="B64" s="111">
        <v>242</v>
      </c>
      <c r="C64" s="373" t="s">
        <v>952</v>
      </c>
      <c r="D64" s="97" t="s">
        <v>244</v>
      </c>
      <c r="E64" s="97" t="s">
        <v>244</v>
      </c>
      <c r="F64" s="373" t="s">
        <v>1112</v>
      </c>
      <c r="G64" s="373" t="s">
        <v>911</v>
      </c>
      <c r="I64" s="111"/>
      <c r="J64" s="111" t="s">
        <v>244</v>
      </c>
    </row>
    <row r="65" spans="1:10" ht="54" x14ac:dyDescent="0.2">
      <c r="A65" s="373" t="s">
        <v>930</v>
      </c>
      <c r="B65" s="111">
        <v>250</v>
      </c>
      <c r="C65" s="373" t="s">
        <v>931</v>
      </c>
      <c r="D65" s="97" t="s">
        <v>244</v>
      </c>
      <c r="E65" s="97" t="s">
        <v>244</v>
      </c>
      <c r="F65" s="373" t="s">
        <v>1112</v>
      </c>
      <c r="G65" s="373" t="s">
        <v>911</v>
      </c>
      <c r="I65" s="111"/>
      <c r="J65" s="111" t="s">
        <v>244</v>
      </c>
    </row>
    <row r="66" spans="1:10" ht="54" x14ac:dyDescent="0.2">
      <c r="A66" s="111" t="s">
        <v>932</v>
      </c>
      <c r="B66" s="111">
        <v>251</v>
      </c>
      <c r="C66" s="111" t="s">
        <v>933</v>
      </c>
      <c r="D66" s="97" t="s">
        <v>244</v>
      </c>
      <c r="E66" s="97" t="s">
        <v>244</v>
      </c>
      <c r="F66" s="373" t="s">
        <v>1112</v>
      </c>
      <c r="G66" s="373" t="s">
        <v>911</v>
      </c>
      <c r="I66" s="111"/>
      <c r="J66" s="111" t="s">
        <v>244</v>
      </c>
    </row>
    <row r="67" spans="1:10" ht="54" x14ac:dyDescent="0.2">
      <c r="A67" s="373" t="s">
        <v>953</v>
      </c>
      <c r="B67" s="111">
        <v>252</v>
      </c>
      <c r="C67" s="111" t="s">
        <v>954</v>
      </c>
      <c r="D67" s="97" t="s">
        <v>244</v>
      </c>
      <c r="E67" s="97" t="s">
        <v>244</v>
      </c>
      <c r="F67" s="373" t="s">
        <v>1112</v>
      </c>
      <c r="G67" s="373" t="s">
        <v>911</v>
      </c>
      <c r="I67" s="111"/>
      <c r="J67" s="111" t="s">
        <v>244</v>
      </c>
    </row>
    <row r="68" spans="1:10" ht="54" x14ac:dyDescent="0.2">
      <c r="A68" s="373" t="s">
        <v>934</v>
      </c>
      <c r="B68" s="111">
        <v>260</v>
      </c>
      <c r="C68" s="373" t="s">
        <v>935</v>
      </c>
      <c r="D68" s="97" t="s">
        <v>244</v>
      </c>
      <c r="E68" s="97" t="s">
        <v>244</v>
      </c>
      <c r="F68" s="373" t="s">
        <v>1112</v>
      </c>
      <c r="G68" s="373" t="s">
        <v>911</v>
      </c>
      <c r="I68" s="111"/>
      <c r="J68" s="111" t="s">
        <v>244</v>
      </c>
    </row>
    <row r="69" spans="1:10" ht="54" x14ac:dyDescent="0.2">
      <c r="A69" s="373" t="s">
        <v>936</v>
      </c>
      <c r="B69" s="111">
        <v>261</v>
      </c>
      <c r="C69" s="373" t="s">
        <v>937</v>
      </c>
      <c r="D69" s="97" t="s">
        <v>244</v>
      </c>
      <c r="E69" s="97" t="s">
        <v>244</v>
      </c>
      <c r="F69" s="373" t="s">
        <v>1112</v>
      </c>
      <c r="G69" s="373" t="s">
        <v>911</v>
      </c>
      <c r="I69" s="111"/>
      <c r="J69" s="111" t="s">
        <v>244</v>
      </c>
    </row>
    <row r="70" spans="1:10" ht="54" x14ac:dyDescent="0.2">
      <c r="A70" s="373" t="s">
        <v>955</v>
      </c>
      <c r="B70" s="111">
        <v>262</v>
      </c>
      <c r="C70" s="373" t="s">
        <v>956</v>
      </c>
      <c r="D70" s="97" t="s">
        <v>244</v>
      </c>
      <c r="E70" s="97" t="s">
        <v>244</v>
      </c>
      <c r="F70" s="373" t="s">
        <v>1112</v>
      </c>
      <c r="G70" s="373" t="s">
        <v>911</v>
      </c>
      <c r="I70" s="111"/>
      <c r="J70" s="111" t="s">
        <v>244</v>
      </c>
    </row>
    <row r="71" spans="1:10" ht="54" x14ac:dyDescent="0.2">
      <c r="A71" s="111" t="s">
        <v>938</v>
      </c>
      <c r="B71" s="111">
        <v>270</v>
      </c>
      <c r="C71" s="111" t="s">
        <v>939</v>
      </c>
      <c r="D71" s="97" t="s">
        <v>244</v>
      </c>
      <c r="E71" s="97" t="s">
        <v>244</v>
      </c>
      <c r="F71" s="373" t="s">
        <v>1112</v>
      </c>
      <c r="G71" s="373" t="s">
        <v>911</v>
      </c>
      <c r="I71" s="111"/>
      <c r="J71" s="111" t="s">
        <v>244</v>
      </c>
    </row>
    <row r="72" spans="1:10" ht="54" x14ac:dyDescent="0.2">
      <c r="A72" s="111" t="s">
        <v>940</v>
      </c>
      <c r="B72" s="111">
        <v>271</v>
      </c>
      <c r="C72" s="111" t="s">
        <v>941</v>
      </c>
      <c r="D72" s="97" t="s">
        <v>244</v>
      </c>
      <c r="E72" s="97" t="s">
        <v>244</v>
      </c>
      <c r="F72" s="373" t="s">
        <v>1112</v>
      </c>
      <c r="G72" s="373" t="s">
        <v>911</v>
      </c>
      <c r="I72" s="111"/>
      <c r="J72" s="111" t="s">
        <v>244</v>
      </c>
    </row>
    <row r="73" spans="1:10" ht="54" x14ac:dyDescent="0.2">
      <c r="A73" s="111" t="s">
        <v>957</v>
      </c>
      <c r="B73" s="111">
        <v>272</v>
      </c>
      <c r="C73" s="111" t="s">
        <v>958</v>
      </c>
      <c r="D73" s="97" t="s">
        <v>244</v>
      </c>
      <c r="E73" s="97" t="s">
        <v>244</v>
      </c>
      <c r="F73" s="373" t="s">
        <v>1112</v>
      </c>
      <c r="G73" s="373" t="s">
        <v>911</v>
      </c>
      <c r="I73" s="111"/>
      <c r="J73" s="111" t="s">
        <v>244</v>
      </c>
    </row>
    <row r="74" spans="1:10" ht="54" x14ac:dyDescent="0.2">
      <c r="A74" s="111" t="s">
        <v>942</v>
      </c>
      <c r="B74" s="111">
        <v>280</v>
      </c>
      <c r="C74" s="111" t="s">
        <v>943</v>
      </c>
      <c r="D74" s="97" t="s">
        <v>244</v>
      </c>
      <c r="E74" s="97" t="s">
        <v>244</v>
      </c>
      <c r="F74" s="373" t="s">
        <v>1112</v>
      </c>
      <c r="G74" s="373" t="s">
        <v>911</v>
      </c>
      <c r="I74" s="111"/>
      <c r="J74" s="111" t="s">
        <v>244</v>
      </c>
    </row>
    <row r="75" spans="1:10" ht="54" x14ac:dyDescent="0.2">
      <c r="A75" s="111" t="s">
        <v>944</v>
      </c>
      <c r="B75" s="111">
        <v>281</v>
      </c>
      <c r="C75" s="111" t="s">
        <v>945</v>
      </c>
      <c r="D75" s="97" t="s">
        <v>244</v>
      </c>
      <c r="E75" s="97" t="s">
        <v>244</v>
      </c>
      <c r="F75" s="373" t="s">
        <v>1112</v>
      </c>
      <c r="G75" s="373" t="s">
        <v>911</v>
      </c>
      <c r="I75" s="111"/>
      <c r="J75" s="111" t="s">
        <v>244</v>
      </c>
    </row>
    <row r="76" spans="1:10" ht="54" x14ac:dyDescent="0.2">
      <c r="A76" s="111" t="s">
        <v>959</v>
      </c>
      <c r="B76" s="111">
        <v>282</v>
      </c>
      <c r="C76" s="111" t="s">
        <v>960</v>
      </c>
      <c r="D76" s="97" t="s">
        <v>244</v>
      </c>
      <c r="E76" s="97" t="s">
        <v>244</v>
      </c>
      <c r="F76" s="373" t="s">
        <v>1112</v>
      </c>
      <c r="G76" s="373" t="s">
        <v>911</v>
      </c>
      <c r="I76" s="111"/>
      <c r="J76" s="111" t="s">
        <v>244</v>
      </c>
    </row>
  </sheetData>
  <sortState xmlns:xlrd2="http://schemas.microsoft.com/office/spreadsheetml/2017/richdata2" ref="A40:C63">
    <sortCondition ref="B40:B63"/>
  </sortState>
  <customSheetViews>
    <customSheetView guid="{5A2CE18A-5277-4EF7-BE10-87706C2DEC9E}">
      <pageMargins left="0.7" right="0.7" top="0.78740157499999996" bottom="0.78740157499999996" header="0.3" footer="0.3"/>
      <pageSetup paperSize="9" orientation="portrait" verticalDpi="0" r:id="rId1"/>
    </customSheetView>
    <customSheetView guid="{3E032787-507F-410C-89D2-13163FA1A821}">
      <selection activeCell="A17" sqref="A17"/>
      <pageMargins left="0.7" right="0.7" top="0.78740157499999996" bottom="0.78740157499999996" header="0.3" footer="0.3"/>
      <pageSetup paperSize="9" orientation="portrait" verticalDpi="0" r:id="rId2"/>
    </customSheetView>
    <customSheetView guid="{578F384A-E30F-4AB0-9BE2-60241A58AF18}">
      <pageMargins left="0.7" right="0.7" top="0.78740157499999996" bottom="0.78740157499999996" header="0.3" footer="0.3"/>
      <pageSetup paperSize="9" orientation="portrait" verticalDpi="0" r:id="rId3"/>
    </customSheetView>
  </customSheetViews>
  <pageMargins left="0.7" right="0.7" top="0.78740157499999996" bottom="0.78740157499999996" header="0.3" footer="0.3"/>
  <pageSetup paperSize="9" scale="60" fitToHeight="0" orientation="landscape" r:id="rId4"/>
  <headerFooter>
    <oddHeader>&amp;LSDEP Schnittstelle 2020 Bern&amp;R&amp;A</oddHeader>
    <oddFooter>&amp;R&amp;P/&amp;N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9">
    <pageSetUpPr fitToPage="1"/>
  </sheetPr>
  <dimension ref="A1:XFB143"/>
  <sheetViews>
    <sheetView zoomScale="70" zoomScaleNormal="70" zoomScalePageLayoutView="85" workbookViewId="0">
      <pane ySplit="2" topLeftCell="A3" activePane="bottomLeft" state="frozen"/>
      <selection activeCell="A7" sqref="A7"/>
      <selection pane="bottomLeft" activeCell="A2" sqref="A2"/>
    </sheetView>
  </sheetViews>
  <sheetFormatPr baseColWidth="10" defaultColWidth="11.42578125" defaultRowHeight="15" outlineLevelCol="1" x14ac:dyDescent="0.25"/>
  <cols>
    <col min="1" max="1" width="70.42578125" style="185" customWidth="1"/>
    <col min="2" max="4" width="11.42578125" style="185"/>
    <col min="5" max="5" width="12.85546875" style="185" customWidth="1"/>
    <col min="6" max="6" width="15.140625" style="185" customWidth="1"/>
    <col min="7" max="7" width="17.85546875" style="185" customWidth="1"/>
    <col min="8" max="8" width="16.5703125" style="185" customWidth="1"/>
    <col min="9" max="12" width="11.42578125" style="185" hidden="1" customWidth="1" outlineLevel="1"/>
    <col min="13" max="13" width="5" style="185" hidden="1" customWidth="1" outlineLevel="1"/>
    <col min="14" max="14" width="11.42578125" style="185" collapsed="1"/>
    <col min="15" max="16384" width="11.42578125" style="185"/>
  </cols>
  <sheetData>
    <row r="1" spans="1:13" ht="36.75" x14ac:dyDescent="0.25">
      <c r="A1" s="181" t="s">
        <v>551</v>
      </c>
    </row>
    <row r="2" spans="1:13" s="187" customFormat="1" ht="81" x14ac:dyDescent="0.2">
      <c r="A2" s="182" t="s">
        <v>552</v>
      </c>
      <c r="B2" s="182" t="s">
        <v>553</v>
      </c>
      <c r="C2" s="182" t="s">
        <v>737</v>
      </c>
      <c r="D2" s="182" t="s">
        <v>738</v>
      </c>
      <c r="E2" s="182" t="s">
        <v>739</v>
      </c>
      <c r="F2" s="182" t="s">
        <v>554</v>
      </c>
      <c r="G2" s="182" t="s">
        <v>740</v>
      </c>
      <c r="H2" s="182" t="s">
        <v>806</v>
      </c>
      <c r="I2" s="182" t="s">
        <v>741</v>
      </c>
      <c r="J2" s="182" t="s">
        <v>742</v>
      </c>
      <c r="K2" s="182" t="s">
        <v>743</v>
      </c>
      <c r="L2" s="182" t="s">
        <v>744</v>
      </c>
      <c r="M2" s="186" t="s">
        <v>745</v>
      </c>
    </row>
    <row r="3" spans="1:13" s="97" customFormat="1" ht="13.5" x14ac:dyDescent="0.2"/>
    <row r="4" spans="1:13" s="97" customFormat="1" ht="13.5" x14ac:dyDescent="0.2">
      <c r="A4" s="97" t="s">
        <v>555</v>
      </c>
      <c r="B4" s="97" t="s">
        <v>183</v>
      </c>
      <c r="C4" s="97" t="s">
        <v>220</v>
      </c>
      <c r="D4" s="97" t="s">
        <v>219</v>
      </c>
      <c r="E4" s="97" t="s">
        <v>219</v>
      </c>
      <c r="F4" s="97" t="s">
        <v>182</v>
      </c>
      <c r="I4" s="97" t="s">
        <v>174</v>
      </c>
    </row>
    <row r="5" spans="1:13" s="97" customFormat="1" ht="13.5" x14ac:dyDescent="0.2"/>
    <row r="6" spans="1:13" s="97" customFormat="1" ht="13.5" x14ac:dyDescent="0.2">
      <c r="A6" s="110" t="s">
        <v>556</v>
      </c>
      <c r="B6" s="110"/>
      <c r="C6" s="110"/>
      <c r="D6" s="110"/>
      <c r="E6" s="110"/>
      <c r="F6" s="110"/>
      <c r="G6" s="110"/>
      <c r="H6" s="110"/>
    </row>
    <row r="7" spans="1:13" s="97" customFormat="1" ht="13.5" x14ac:dyDescent="0.2">
      <c r="A7" s="110" t="s">
        <v>572</v>
      </c>
      <c r="B7" s="188" t="s">
        <v>26</v>
      </c>
      <c r="C7" s="97" t="s">
        <v>220</v>
      </c>
      <c r="D7" s="188" t="s">
        <v>220</v>
      </c>
      <c r="E7" s="188" t="s">
        <v>220</v>
      </c>
      <c r="F7" s="189" t="s">
        <v>27</v>
      </c>
      <c r="G7" s="189"/>
      <c r="H7" s="189"/>
      <c r="I7" s="97" t="s">
        <v>174</v>
      </c>
    </row>
    <row r="8" spans="1:13" s="97" customFormat="1" ht="13.5" x14ac:dyDescent="0.2">
      <c r="A8" s="110" t="s">
        <v>573</v>
      </c>
      <c r="B8" s="188" t="s">
        <v>28</v>
      </c>
      <c r="C8" s="97" t="s">
        <v>220</v>
      </c>
      <c r="D8" s="188" t="s">
        <v>220</v>
      </c>
      <c r="E8" s="188" t="s">
        <v>220</v>
      </c>
      <c r="F8" s="189" t="s">
        <v>29</v>
      </c>
      <c r="G8" s="189"/>
      <c r="H8" s="189"/>
      <c r="I8" s="97" t="s">
        <v>174</v>
      </c>
    </row>
    <row r="9" spans="1:13" s="97" customFormat="1" ht="13.5" x14ac:dyDescent="0.2">
      <c r="A9" s="110"/>
      <c r="B9" s="183"/>
      <c r="C9" s="183"/>
      <c r="D9" s="183"/>
      <c r="E9" s="188" t="s">
        <v>746</v>
      </c>
      <c r="F9" s="110"/>
      <c r="G9" s="391"/>
      <c r="H9" s="110"/>
    </row>
    <row r="10" spans="1:13" s="97" customFormat="1" ht="13.5" x14ac:dyDescent="0.2">
      <c r="A10" s="110" t="s">
        <v>557</v>
      </c>
      <c r="B10" s="183"/>
      <c r="C10" s="183"/>
      <c r="D10" s="183"/>
      <c r="E10" s="188" t="s">
        <v>746</v>
      </c>
      <c r="F10" s="110"/>
      <c r="G10" s="391"/>
      <c r="H10" s="110"/>
    </row>
    <row r="11" spans="1:13" s="97" customFormat="1" ht="13.5" x14ac:dyDescent="0.2">
      <c r="A11" s="110" t="s">
        <v>747</v>
      </c>
      <c r="B11" s="190" t="s">
        <v>173</v>
      </c>
      <c r="C11" s="97" t="s">
        <v>220</v>
      </c>
      <c r="D11" s="97" t="s">
        <v>219</v>
      </c>
      <c r="E11" s="188" t="s">
        <v>220</v>
      </c>
      <c r="F11" s="110" t="s">
        <v>30</v>
      </c>
      <c r="G11" s="110" t="s">
        <v>1194</v>
      </c>
      <c r="H11" s="110"/>
      <c r="I11" s="97" t="s">
        <v>174</v>
      </c>
    </row>
    <row r="12" spans="1:13" s="97" customFormat="1" ht="13.5" x14ac:dyDescent="0.2">
      <c r="A12" s="165" t="s">
        <v>574</v>
      </c>
      <c r="B12" s="188" t="s">
        <v>748</v>
      </c>
      <c r="C12" s="188" t="s">
        <v>219</v>
      </c>
      <c r="D12" s="188" t="s">
        <v>220</v>
      </c>
      <c r="E12" s="97" t="s">
        <v>219</v>
      </c>
      <c r="F12" s="110" t="s">
        <v>30</v>
      </c>
      <c r="G12" s="110" t="s">
        <v>1188</v>
      </c>
      <c r="H12" s="110"/>
      <c r="I12" s="97" t="s">
        <v>174</v>
      </c>
    </row>
    <row r="13" spans="1:13" s="97" customFormat="1" ht="13.5" x14ac:dyDescent="0.2">
      <c r="A13" s="110"/>
      <c r="B13" s="183"/>
      <c r="C13" s="188"/>
      <c r="D13" s="188"/>
      <c r="E13" s="188" t="s">
        <v>746</v>
      </c>
      <c r="F13" s="110"/>
      <c r="G13" s="391"/>
      <c r="H13" s="110"/>
    </row>
    <row r="14" spans="1:13" s="97" customFormat="1" ht="13.5" x14ac:dyDescent="0.2">
      <c r="A14" s="110" t="s">
        <v>558</v>
      </c>
      <c r="B14" s="191">
        <v>100</v>
      </c>
      <c r="C14" s="97" t="s">
        <v>220</v>
      </c>
      <c r="D14" s="188" t="s">
        <v>220</v>
      </c>
      <c r="E14" s="188" t="s">
        <v>220</v>
      </c>
      <c r="F14" s="110" t="s">
        <v>31</v>
      </c>
      <c r="G14" s="110"/>
      <c r="H14" s="110"/>
      <c r="I14" s="97" t="s">
        <v>174</v>
      </c>
    </row>
    <row r="15" spans="1:13" s="97" customFormat="1" ht="13.5" x14ac:dyDescent="0.2">
      <c r="A15" s="110" t="s">
        <v>1129</v>
      </c>
      <c r="B15" s="183">
        <v>105</v>
      </c>
      <c r="C15" s="188" t="s">
        <v>219</v>
      </c>
      <c r="D15" s="188" t="s">
        <v>220</v>
      </c>
      <c r="E15" s="97" t="s">
        <v>219</v>
      </c>
      <c r="F15" s="110" t="s">
        <v>31</v>
      </c>
      <c r="G15" s="110"/>
      <c r="H15" s="110"/>
      <c r="I15" s="97" t="s">
        <v>174</v>
      </c>
    </row>
    <row r="16" spans="1:13" s="97" customFormat="1" ht="13.5" x14ac:dyDescent="0.2">
      <c r="A16" s="110" t="s">
        <v>749</v>
      </c>
      <c r="B16" s="191">
        <v>110</v>
      </c>
      <c r="C16" s="188" t="s">
        <v>219</v>
      </c>
      <c r="D16" s="188" t="s">
        <v>220</v>
      </c>
      <c r="E16" s="97" t="s">
        <v>219</v>
      </c>
      <c r="F16" s="110" t="s">
        <v>31</v>
      </c>
      <c r="G16" s="110"/>
      <c r="H16" s="110"/>
      <c r="I16" s="97" t="s">
        <v>174</v>
      </c>
    </row>
    <row r="17" spans="1:13" s="97" customFormat="1" ht="13.5" x14ac:dyDescent="0.2">
      <c r="A17" s="110" t="s">
        <v>1130</v>
      </c>
      <c r="B17" s="191">
        <v>120</v>
      </c>
      <c r="C17" s="188" t="s">
        <v>219</v>
      </c>
      <c r="D17" s="188" t="s">
        <v>220</v>
      </c>
      <c r="E17" s="97" t="s">
        <v>219</v>
      </c>
      <c r="F17" s="110" t="s">
        <v>31</v>
      </c>
      <c r="G17" s="110"/>
      <c r="H17" s="110"/>
      <c r="I17" s="97" t="s">
        <v>174</v>
      </c>
    </row>
    <row r="18" spans="1:13" s="97" customFormat="1" ht="13.5" x14ac:dyDescent="0.2">
      <c r="A18" s="110" t="s">
        <v>1131</v>
      </c>
      <c r="B18" s="191">
        <v>130</v>
      </c>
      <c r="C18" s="188" t="s">
        <v>219</v>
      </c>
      <c r="D18" s="188" t="s">
        <v>220</v>
      </c>
      <c r="E18" s="97" t="s">
        <v>219</v>
      </c>
      <c r="F18" s="110" t="s">
        <v>31</v>
      </c>
      <c r="G18" s="110"/>
      <c r="H18" s="110"/>
      <c r="I18" s="97" t="s">
        <v>174</v>
      </c>
    </row>
    <row r="19" spans="1:13" s="97" customFormat="1" ht="13.5" x14ac:dyDescent="0.2">
      <c r="A19" s="110" t="s">
        <v>1132</v>
      </c>
      <c r="B19" s="191">
        <v>140</v>
      </c>
      <c r="C19" s="188" t="s">
        <v>219</v>
      </c>
      <c r="D19" s="188" t="s">
        <v>220</v>
      </c>
      <c r="E19" s="97" t="s">
        <v>219</v>
      </c>
      <c r="F19" s="110" t="s">
        <v>31</v>
      </c>
      <c r="G19" s="110"/>
      <c r="H19" s="110"/>
      <c r="I19" s="97" t="s">
        <v>174</v>
      </c>
    </row>
    <row r="20" spans="1:13" s="97" customFormat="1" ht="13.5" x14ac:dyDescent="0.2">
      <c r="A20" s="110" t="s">
        <v>1133</v>
      </c>
      <c r="B20" s="191">
        <v>150</v>
      </c>
      <c r="C20" s="188" t="s">
        <v>219</v>
      </c>
      <c r="D20" s="188" t="s">
        <v>220</v>
      </c>
      <c r="E20" s="97" t="s">
        <v>219</v>
      </c>
      <c r="F20" s="110" t="s">
        <v>31</v>
      </c>
      <c r="G20" s="110"/>
      <c r="H20" s="110"/>
      <c r="I20" s="97" t="s">
        <v>174</v>
      </c>
    </row>
    <row r="21" spans="1:13" s="97" customFormat="1" ht="13.5" x14ac:dyDescent="0.2">
      <c r="A21" s="110" t="s">
        <v>1134</v>
      </c>
      <c r="B21" s="191">
        <v>160</v>
      </c>
      <c r="C21" s="188" t="s">
        <v>219</v>
      </c>
      <c r="D21" s="188" t="s">
        <v>220</v>
      </c>
      <c r="E21" s="97" t="s">
        <v>219</v>
      </c>
      <c r="F21" s="110" t="s">
        <v>31</v>
      </c>
      <c r="G21" s="110"/>
      <c r="H21" s="110"/>
      <c r="I21" s="97" t="s">
        <v>174</v>
      </c>
    </row>
    <row r="22" spans="1:13" s="97" customFormat="1" ht="13.5" x14ac:dyDescent="0.2">
      <c r="A22" s="110" t="s">
        <v>750</v>
      </c>
      <c r="B22" s="191">
        <v>170</v>
      </c>
      <c r="C22" s="188" t="s">
        <v>219</v>
      </c>
      <c r="D22" s="188" t="s">
        <v>220</v>
      </c>
      <c r="E22" s="97" t="s">
        <v>219</v>
      </c>
      <c r="F22" s="110" t="s">
        <v>31</v>
      </c>
      <c r="G22" s="110"/>
      <c r="H22" s="110"/>
      <c r="I22" s="97" t="s">
        <v>174</v>
      </c>
    </row>
    <row r="23" spans="1:13" s="97" customFormat="1" ht="13.5" x14ac:dyDescent="0.2">
      <c r="A23" s="110" t="s">
        <v>751</v>
      </c>
      <c r="B23" s="191">
        <v>180</v>
      </c>
      <c r="C23" s="188" t="s">
        <v>219</v>
      </c>
      <c r="D23" s="188" t="s">
        <v>220</v>
      </c>
      <c r="E23" s="97" t="s">
        <v>219</v>
      </c>
      <c r="F23" s="110" t="s">
        <v>31</v>
      </c>
      <c r="G23" s="110"/>
      <c r="H23" s="110"/>
      <c r="I23" s="97" t="s">
        <v>174</v>
      </c>
    </row>
    <row r="24" spans="1:13" s="97" customFormat="1" ht="13.5" x14ac:dyDescent="0.2">
      <c r="A24" s="110" t="s">
        <v>1135</v>
      </c>
      <c r="B24" s="191">
        <v>190</v>
      </c>
      <c r="C24" s="188" t="s">
        <v>219</v>
      </c>
      <c r="D24" s="188" t="s">
        <v>220</v>
      </c>
      <c r="E24" s="97" t="s">
        <v>219</v>
      </c>
      <c r="F24" s="110" t="s">
        <v>31</v>
      </c>
      <c r="G24" s="110"/>
      <c r="H24" s="110"/>
      <c r="I24" s="97" t="s">
        <v>174</v>
      </c>
    </row>
    <row r="25" spans="1:13" s="97" customFormat="1" ht="13.5" x14ac:dyDescent="0.2">
      <c r="A25" s="165" t="s">
        <v>1136</v>
      </c>
      <c r="B25" s="183">
        <v>199</v>
      </c>
      <c r="C25" s="188" t="s">
        <v>219</v>
      </c>
      <c r="D25" s="188" t="s">
        <v>220</v>
      </c>
      <c r="E25" s="97" t="s">
        <v>219</v>
      </c>
      <c r="F25" s="110" t="s">
        <v>752</v>
      </c>
      <c r="G25" s="110" t="s">
        <v>1137</v>
      </c>
      <c r="H25" s="110"/>
      <c r="I25" s="97" t="s">
        <v>753</v>
      </c>
      <c r="M25" s="97" t="s">
        <v>754</v>
      </c>
    </row>
    <row r="26" spans="1:13" s="97" customFormat="1" ht="13.5" x14ac:dyDescent="0.2">
      <c r="A26" s="110"/>
      <c r="B26" s="183"/>
      <c r="C26" s="188"/>
      <c r="D26" s="188"/>
      <c r="E26" s="188" t="s">
        <v>746</v>
      </c>
      <c r="F26" s="110"/>
      <c r="G26" s="110"/>
      <c r="H26" s="110"/>
    </row>
    <row r="27" spans="1:13" s="97" customFormat="1" ht="13.5" x14ac:dyDescent="0.2">
      <c r="A27" s="110" t="s">
        <v>559</v>
      </c>
      <c r="B27" s="191">
        <v>200</v>
      </c>
      <c r="C27" s="97" t="s">
        <v>220</v>
      </c>
      <c r="D27" s="188" t="s">
        <v>220</v>
      </c>
      <c r="E27" s="188" t="s">
        <v>220</v>
      </c>
      <c r="F27" s="110" t="s">
        <v>32</v>
      </c>
      <c r="G27" s="110"/>
      <c r="H27" s="110"/>
      <c r="I27" s="97" t="s">
        <v>174</v>
      </c>
    </row>
    <row r="28" spans="1:13" s="97" customFormat="1" ht="13.5" x14ac:dyDescent="0.2">
      <c r="A28" s="110" t="s">
        <v>1138</v>
      </c>
      <c r="B28" s="191">
        <v>210</v>
      </c>
      <c r="C28" s="188" t="s">
        <v>219</v>
      </c>
      <c r="D28" s="188" t="s">
        <v>220</v>
      </c>
      <c r="E28" s="97" t="s">
        <v>219</v>
      </c>
      <c r="F28" s="110" t="s">
        <v>32</v>
      </c>
      <c r="G28" s="110"/>
      <c r="H28" s="110"/>
      <c r="I28" s="97" t="s">
        <v>174</v>
      </c>
    </row>
    <row r="29" spans="1:13" s="97" customFormat="1" ht="13.5" x14ac:dyDescent="0.2">
      <c r="A29" s="110" t="s">
        <v>1139</v>
      </c>
      <c r="B29" s="191">
        <v>215</v>
      </c>
      <c r="C29" s="188" t="s">
        <v>219</v>
      </c>
      <c r="D29" s="188" t="s">
        <v>220</v>
      </c>
      <c r="E29" s="97" t="s">
        <v>219</v>
      </c>
      <c r="F29" s="110" t="s">
        <v>32</v>
      </c>
      <c r="G29" s="110"/>
      <c r="H29" s="110"/>
      <c r="I29" s="97" t="s">
        <v>174</v>
      </c>
    </row>
    <row r="30" spans="1:13" s="97" customFormat="1" ht="13.5" x14ac:dyDescent="0.2">
      <c r="A30" s="110" t="s">
        <v>1140</v>
      </c>
      <c r="B30" s="191">
        <v>220</v>
      </c>
      <c r="C30" s="188" t="s">
        <v>219</v>
      </c>
      <c r="D30" s="188" t="s">
        <v>220</v>
      </c>
      <c r="E30" s="97" t="s">
        <v>219</v>
      </c>
      <c r="F30" s="110" t="s">
        <v>32</v>
      </c>
      <c r="G30" s="110"/>
      <c r="H30" s="110"/>
      <c r="I30" s="97" t="s">
        <v>174</v>
      </c>
    </row>
    <row r="31" spans="1:13" s="97" customFormat="1" ht="13.5" x14ac:dyDescent="0.2">
      <c r="A31" s="110" t="s">
        <v>1141</v>
      </c>
      <c r="B31" s="191">
        <v>230</v>
      </c>
      <c r="C31" s="188" t="s">
        <v>219</v>
      </c>
      <c r="D31" s="188" t="s">
        <v>220</v>
      </c>
      <c r="E31" s="97" t="s">
        <v>219</v>
      </c>
      <c r="F31" s="110" t="s">
        <v>32</v>
      </c>
      <c r="G31" s="110"/>
      <c r="H31" s="110"/>
      <c r="I31" s="97" t="s">
        <v>174</v>
      </c>
    </row>
    <row r="32" spans="1:13" s="97" customFormat="1" ht="13.5" x14ac:dyDescent="0.2">
      <c r="A32" s="110" t="s">
        <v>1142</v>
      </c>
      <c r="B32" s="191">
        <v>240</v>
      </c>
      <c r="C32" s="188" t="s">
        <v>219</v>
      </c>
      <c r="D32" s="188" t="s">
        <v>220</v>
      </c>
      <c r="E32" s="97" t="s">
        <v>219</v>
      </c>
      <c r="F32" s="110" t="s">
        <v>32</v>
      </c>
      <c r="G32" s="110"/>
      <c r="H32" s="110"/>
      <c r="I32" s="97" t="s">
        <v>174</v>
      </c>
    </row>
    <row r="33" spans="1:9" s="97" customFormat="1" ht="13.5" x14ac:dyDescent="0.2">
      <c r="A33" s="110" t="s">
        <v>755</v>
      </c>
      <c r="B33" s="191">
        <v>250</v>
      </c>
      <c r="C33" s="188" t="s">
        <v>219</v>
      </c>
      <c r="D33" s="188" t="s">
        <v>220</v>
      </c>
      <c r="E33" s="97" t="s">
        <v>219</v>
      </c>
      <c r="F33" s="110" t="s">
        <v>32</v>
      </c>
      <c r="G33" s="110"/>
      <c r="H33" s="110"/>
      <c r="I33" s="97" t="s">
        <v>174</v>
      </c>
    </row>
    <row r="34" spans="1:9" s="97" customFormat="1" ht="13.5" x14ac:dyDescent="0.2">
      <c r="A34" s="110" t="s">
        <v>1143</v>
      </c>
      <c r="B34" s="191">
        <v>260</v>
      </c>
      <c r="C34" s="188" t="s">
        <v>219</v>
      </c>
      <c r="D34" s="188" t="s">
        <v>220</v>
      </c>
      <c r="E34" s="97" t="s">
        <v>219</v>
      </c>
      <c r="F34" s="110" t="s">
        <v>32</v>
      </c>
      <c r="G34" s="110"/>
      <c r="H34" s="110"/>
      <c r="I34" s="97" t="s">
        <v>174</v>
      </c>
    </row>
    <row r="35" spans="1:9" s="97" customFormat="1" ht="13.5" x14ac:dyDescent="0.2">
      <c r="A35" s="110" t="s">
        <v>1144</v>
      </c>
      <c r="B35" s="191">
        <v>270</v>
      </c>
      <c r="C35" s="188" t="s">
        <v>219</v>
      </c>
      <c r="D35" s="188" t="s">
        <v>220</v>
      </c>
      <c r="E35" s="97" t="s">
        <v>219</v>
      </c>
      <c r="F35" s="110" t="s">
        <v>32</v>
      </c>
      <c r="G35" s="110"/>
      <c r="H35" s="110"/>
      <c r="I35" s="97" t="s">
        <v>174</v>
      </c>
    </row>
    <row r="36" spans="1:9" s="97" customFormat="1" ht="13.5" x14ac:dyDescent="0.2">
      <c r="A36" s="110" t="s">
        <v>756</v>
      </c>
      <c r="B36" s="191">
        <v>280</v>
      </c>
      <c r="C36" s="188" t="s">
        <v>219</v>
      </c>
      <c r="D36" s="188" t="s">
        <v>220</v>
      </c>
      <c r="E36" s="97" t="s">
        <v>219</v>
      </c>
      <c r="F36" s="110" t="s">
        <v>32</v>
      </c>
      <c r="G36" s="110"/>
      <c r="H36" s="110"/>
      <c r="I36" s="97" t="s">
        <v>174</v>
      </c>
    </row>
    <row r="37" spans="1:9" s="97" customFormat="1" ht="13.5" x14ac:dyDescent="0.2">
      <c r="A37" s="110" t="s">
        <v>1145</v>
      </c>
      <c r="B37" s="183">
        <v>291</v>
      </c>
      <c r="C37" s="188" t="s">
        <v>219</v>
      </c>
      <c r="D37" s="188" t="s">
        <v>220</v>
      </c>
      <c r="E37" s="97" t="s">
        <v>219</v>
      </c>
      <c r="F37" s="110" t="s">
        <v>32</v>
      </c>
      <c r="G37" s="110"/>
      <c r="H37" s="110"/>
      <c r="I37" s="97" t="s">
        <v>174</v>
      </c>
    </row>
    <row r="38" spans="1:9" s="97" customFormat="1" ht="13.5" x14ac:dyDescent="0.2">
      <c r="A38" s="110" t="s">
        <v>1146</v>
      </c>
      <c r="B38" s="183">
        <v>292</v>
      </c>
      <c r="C38" s="188" t="s">
        <v>219</v>
      </c>
      <c r="D38" s="188" t="s">
        <v>220</v>
      </c>
      <c r="E38" s="97" t="s">
        <v>219</v>
      </c>
      <c r="F38" s="110" t="s">
        <v>32</v>
      </c>
      <c r="G38" s="110"/>
      <c r="H38" s="110"/>
      <c r="I38" s="97" t="s">
        <v>174</v>
      </c>
    </row>
    <row r="39" spans="1:9" s="97" customFormat="1" ht="13.5" x14ac:dyDescent="0.2">
      <c r="A39" s="110"/>
      <c r="B39" s="183"/>
      <c r="C39" s="188"/>
      <c r="D39" s="188"/>
      <c r="E39" s="188" t="s">
        <v>746</v>
      </c>
      <c r="F39" s="110"/>
      <c r="G39" s="110"/>
      <c r="H39" s="110"/>
    </row>
    <row r="40" spans="1:9" s="97" customFormat="1" ht="13.5" x14ac:dyDescent="0.2">
      <c r="A40" s="110" t="s">
        <v>560</v>
      </c>
      <c r="B40" s="191">
        <v>300</v>
      </c>
      <c r="C40" s="97" t="s">
        <v>220</v>
      </c>
      <c r="D40" s="188" t="s">
        <v>220</v>
      </c>
      <c r="E40" s="188" t="s">
        <v>220</v>
      </c>
      <c r="F40" s="110" t="s">
        <v>33</v>
      </c>
      <c r="G40" s="110"/>
      <c r="H40" s="110"/>
      <c r="I40" s="97" t="s">
        <v>174</v>
      </c>
    </row>
    <row r="41" spans="1:9" s="97" customFormat="1" ht="13.5" x14ac:dyDescent="0.2">
      <c r="A41" s="110" t="s">
        <v>1147</v>
      </c>
      <c r="B41" s="191">
        <v>310</v>
      </c>
      <c r="C41" s="188" t="s">
        <v>219</v>
      </c>
      <c r="D41" s="188" t="s">
        <v>220</v>
      </c>
      <c r="E41" s="97" t="s">
        <v>219</v>
      </c>
      <c r="F41" s="110" t="s">
        <v>33</v>
      </c>
      <c r="G41" s="110"/>
      <c r="H41" s="110"/>
      <c r="I41" s="97" t="s">
        <v>174</v>
      </c>
    </row>
    <row r="42" spans="1:9" s="97" customFormat="1" ht="13.5" x14ac:dyDescent="0.2">
      <c r="A42" s="110" t="s">
        <v>1148</v>
      </c>
      <c r="B42" s="191">
        <v>320</v>
      </c>
      <c r="C42" s="188" t="s">
        <v>219</v>
      </c>
      <c r="D42" s="188" t="s">
        <v>220</v>
      </c>
      <c r="E42" s="97" t="s">
        <v>219</v>
      </c>
      <c r="F42" s="110" t="s">
        <v>33</v>
      </c>
      <c r="G42" s="110"/>
      <c r="H42" s="110"/>
      <c r="I42" s="97" t="s">
        <v>174</v>
      </c>
    </row>
    <row r="43" spans="1:9" s="97" customFormat="1" ht="13.5" x14ac:dyDescent="0.2">
      <c r="A43" s="110"/>
      <c r="B43" s="183"/>
      <c r="C43" s="188"/>
      <c r="D43" s="188"/>
      <c r="E43" s="188" t="s">
        <v>746</v>
      </c>
      <c r="F43" s="110"/>
      <c r="G43" s="110"/>
      <c r="H43" s="110"/>
    </row>
    <row r="44" spans="1:9" s="97" customFormat="1" ht="13.5" x14ac:dyDescent="0.2">
      <c r="A44" s="110" t="s">
        <v>561</v>
      </c>
      <c r="B44" s="191">
        <v>400</v>
      </c>
      <c r="C44" s="97" t="s">
        <v>220</v>
      </c>
      <c r="D44" s="188" t="s">
        <v>220</v>
      </c>
      <c r="E44" s="188" t="s">
        <v>220</v>
      </c>
      <c r="F44" s="110" t="s">
        <v>34</v>
      </c>
      <c r="G44" s="110"/>
      <c r="H44" s="110"/>
      <c r="I44" s="97" t="s">
        <v>174</v>
      </c>
    </row>
    <row r="45" spans="1:9" s="97" customFormat="1" ht="13.5" x14ac:dyDescent="0.2">
      <c r="A45" s="110" t="s">
        <v>1149</v>
      </c>
      <c r="B45" s="191">
        <v>410</v>
      </c>
      <c r="C45" s="188" t="s">
        <v>219</v>
      </c>
      <c r="D45" s="188" t="s">
        <v>220</v>
      </c>
      <c r="E45" s="97" t="s">
        <v>219</v>
      </c>
      <c r="F45" s="110" t="s">
        <v>34</v>
      </c>
      <c r="G45" s="110"/>
      <c r="H45" s="110"/>
      <c r="I45" s="97" t="s">
        <v>174</v>
      </c>
    </row>
    <row r="46" spans="1:9" s="97" customFormat="1" ht="13.5" x14ac:dyDescent="0.2">
      <c r="A46" s="110" t="s">
        <v>1150</v>
      </c>
      <c r="B46" s="191">
        <v>420</v>
      </c>
      <c r="C46" s="188" t="s">
        <v>219</v>
      </c>
      <c r="D46" s="188" t="s">
        <v>220</v>
      </c>
      <c r="E46" s="97" t="s">
        <v>219</v>
      </c>
      <c r="F46" s="110" t="s">
        <v>35</v>
      </c>
      <c r="G46" s="110"/>
      <c r="H46" s="110"/>
      <c r="I46" s="97" t="s">
        <v>757</v>
      </c>
    </row>
    <row r="47" spans="1:9" s="97" customFormat="1" ht="13.5" x14ac:dyDescent="0.2">
      <c r="A47" s="110" t="s">
        <v>1151</v>
      </c>
      <c r="B47" s="191">
        <v>430</v>
      </c>
      <c r="C47" s="188" t="s">
        <v>219</v>
      </c>
      <c r="D47" s="188" t="s">
        <v>220</v>
      </c>
      <c r="E47" s="97" t="s">
        <v>219</v>
      </c>
      <c r="F47" s="110" t="s">
        <v>34</v>
      </c>
      <c r="G47" s="110"/>
      <c r="H47" s="110"/>
      <c r="I47" s="97" t="s">
        <v>174</v>
      </c>
    </row>
    <row r="48" spans="1:9" s="97" customFormat="1" ht="13.5" x14ac:dyDescent="0.2">
      <c r="A48" s="110" t="s">
        <v>1152</v>
      </c>
      <c r="B48" s="183">
        <v>440</v>
      </c>
      <c r="C48" s="188" t="s">
        <v>219</v>
      </c>
      <c r="D48" s="188" t="s">
        <v>220</v>
      </c>
      <c r="E48" s="97" t="s">
        <v>219</v>
      </c>
      <c r="F48" s="110" t="s">
        <v>34</v>
      </c>
      <c r="G48" s="110"/>
      <c r="H48" s="110"/>
      <c r="I48" s="97" t="s">
        <v>174</v>
      </c>
    </row>
    <row r="49" spans="1:9" s="97" customFormat="1" ht="27" x14ac:dyDescent="0.2">
      <c r="A49" s="165" t="s">
        <v>1187</v>
      </c>
      <c r="B49" s="183">
        <v>450</v>
      </c>
      <c r="C49" s="188" t="s">
        <v>219</v>
      </c>
      <c r="D49" s="188" t="s">
        <v>220</v>
      </c>
      <c r="E49" s="97" t="s">
        <v>219</v>
      </c>
      <c r="F49" s="110" t="s">
        <v>34</v>
      </c>
      <c r="G49" s="110" t="s">
        <v>1188</v>
      </c>
      <c r="H49" s="110"/>
      <c r="I49" s="97" t="s">
        <v>174</v>
      </c>
    </row>
    <row r="50" spans="1:9" s="97" customFormat="1" ht="13.5" x14ac:dyDescent="0.2">
      <c r="A50" s="165" t="s">
        <v>1190</v>
      </c>
      <c r="B50" s="183">
        <v>451</v>
      </c>
      <c r="C50" s="188" t="s">
        <v>219</v>
      </c>
      <c r="D50" s="188" t="s">
        <v>220</v>
      </c>
      <c r="E50" s="97" t="s">
        <v>219</v>
      </c>
      <c r="F50" s="110" t="s">
        <v>34</v>
      </c>
      <c r="G50" s="110" t="s">
        <v>1188</v>
      </c>
      <c r="H50" s="110"/>
      <c r="I50" s="97" t="s">
        <v>174</v>
      </c>
    </row>
    <row r="51" spans="1:9" s="97" customFormat="1" ht="13.5" x14ac:dyDescent="0.2">
      <c r="A51" s="165" t="s">
        <v>1191</v>
      </c>
      <c r="B51" s="183">
        <v>452</v>
      </c>
      <c r="C51" s="188" t="s">
        <v>219</v>
      </c>
      <c r="D51" s="188" t="s">
        <v>220</v>
      </c>
      <c r="E51" s="97" t="s">
        <v>219</v>
      </c>
      <c r="F51" s="110" t="s">
        <v>34</v>
      </c>
      <c r="G51" s="110" t="s">
        <v>1188</v>
      </c>
      <c r="H51" s="110"/>
      <c r="I51" s="97" t="s">
        <v>174</v>
      </c>
    </row>
    <row r="52" spans="1:9" s="97" customFormat="1" ht="27" x14ac:dyDescent="0.2">
      <c r="A52" s="165" t="s">
        <v>1192</v>
      </c>
      <c r="B52" s="183">
        <v>453</v>
      </c>
      <c r="C52" s="188" t="s">
        <v>219</v>
      </c>
      <c r="D52" s="188" t="s">
        <v>220</v>
      </c>
      <c r="E52" s="97" t="s">
        <v>219</v>
      </c>
      <c r="F52" s="110" t="s">
        <v>758</v>
      </c>
      <c r="G52" s="110" t="s">
        <v>1189</v>
      </c>
      <c r="H52" s="110"/>
      <c r="I52" s="165" t="s">
        <v>759</v>
      </c>
    </row>
    <row r="53" spans="1:9" s="97" customFormat="1" ht="27" x14ac:dyDescent="0.2">
      <c r="A53" s="165" t="s">
        <v>1193</v>
      </c>
      <c r="B53" s="183">
        <v>454</v>
      </c>
      <c r="C53" s="188" t="s">
        <v>219</v>
      </c>
      <c r="D53" s="188" t="s">
        <v>220</v>
      </c>
      <c r="E53" s="97" t="s">
        <v>219</v>
      </c>
      <c r="F53" s="110" t="s">
        <v>36</v>
      </c>
      <c r="G53" s="110" t="s">
        <v>1189</v>
      </c>
      <c r="H53" s="110"/>
      <c r="I53" s="165" t="s">
        <v>759</v>
      </c>
    </row>
    <row r="54" spans="1:9" s="97" customFormat="1" ht="13.5" x14ac:dyDescent="0.2">
      <c r="A54" s="110"/>
      <c r="B54" s="183"/>
      <c r="C54" s="188"/>
      <c r="D54" s="188"/>
      <c r="E54" s="188" t="s">
        <v>746</v>
      </c>
      <c r="F54" s="110"/>
      <c r="G54" s="110"/>
      <c r="H54" s="110"/>
    </row>
    <row r="55" spans="1:9" s="97" customFormat="1" ht="13.5" x14ac:dyDescent="0.2">
      <c r="A55" s="115" t="s">
        <v>562</v>
      </c>
      <c r="B55" s="192">
        <v>506</v>
      </c>
      <c r="C55" s="97" t="s">
        <v>220</v>
      </c>
      <c r="D55" s="97" t="s">
        <v>219</v>
      </c>
      <c r="E55" s="188" t="s">
        <v>220</v>
      </c>
      <c r="F55" s="97" t="s">
        <v>35</v>
      </c>
      <c r="G55" s="392"/>
    </row>
    <row r="56" spans="1:9" s="97" customFormat="1" ht="13.5" x14ac:dyDescent="0.2">
      <c r="A56" s="115" t="s">
        <v>1153</v>
      </c>
      <c r="B56" s="193">
        <v>500</v>
      </c>
      <c r="C56" s="188" t="s">
        <v>219</v>
      </c>
      <c r="D56" s="188" t="s">
        <v>220</v>
      </c>
      <c r="E56" s="188" t="s">
        <v>220</v>
      </c>
      <c r="F56" s="115" t="s">
        <v>35</v>
      </c>
      <c r="G56" s="393"/>
      <c r="H56" s="115"/>
      <c r="I56" s="97" t="s">
        <v>757</v>
      </c>
    </row>
    <row r="57" spans="1:9" s="97" customFormat="1" ht="13.5" x14ac:dyDescent="0.2">
      <c r="A57" s="115" t="s">
        <v>1154</v>
      </c>
      <c r="B57" s="193">
        <v>501</v>
      </c>
      <c r="C57" s="188" t="s">
        <v>219</v>
      </c>
      <c r="D57" s="188" t="s">
        <v>220</v>
      </c>
      <c r="E57" s="97" t="s">
        <v>219</v>
      </c>
      <c r="F57" s="115" t="s">
        <v>35</v>
      </c>
      <c r="G57" s="115"/>
      <c r="H57" s="115"/>
      <c r="I57" s="97" t="s">
        <v>757</v>
      </c>
    </row>
    <row r="58" spans="1:9" s="97" customFormat="1" ht="13.5" x14ac:dyDescent="0.2">
      <c r="A58" s="115" t="s">
        <v>1155</v>
      </c>
      <c r="B58" s="193">
        <v>502</v>
      </c>
      <c r="C58" s="188" t="s">
        <v>219</v>
      </c>
      <c r="D58" s="188" t="s">
        <v>220</v>
      </c>
      <c r="E58" s="97" t="s">
        <v>219</v>
      </c>
      <c r="F58" s="115" t="s">
        <v>35</v>
      </c>
      <c r="G58" s="115"/>
      <c r="H58" s="115"/>
      <c r="I58" s="97" t="s">
        <v>757</v>
      </c>
    </row>
    <row r="59" spans="1:9" s="97" customFormat="1" ht="13.5" x14ac:dyDescent="0.2">
      <c r="A59" s="115" t="s">
        <v>1156</v>
      </c>
      <c r="B59" s="193">
        <v>503</v>
      </c>
      <c r="C59" s="188" t="s">
        <v>219</v>
      </c>
      <c r="D59" s="188" t="s">
        <v>220</v>
      </c>
      <c r="E59" s="97" t="s">
        <v>219</v>
      </c>
      <c r="F59" s="115" t="s">
        <v>35</v>
      </c>
      <c r="G59" s="115"/>
      <c r="H59" s="115"/>
      <c r="I59" s="97" t="s">
        <v>757</v>
      </c>
    </row>
    <row r="60" spans="1:9" s="97" customFormat="1" ht="13.5" x14ac:dyDescent="0.2">
      <c r="A60" s="115" t="s">
        <v>1157</v>
      </c>
      <c r="B60" s="193">
        <v>504</v>
      </c>
      <c r="C60" s="188" t="s">
        <v>219</v>
      </c>
      <c r="D60" s="188" t="s">
        <v>220</v>
      </c>
      <c r="E60" s="97" t="s">
        <v>219</v>
      </c>
      <c r="F60" s="115" t="s">
        <v>35</v>
      </c>
      <c r="G60" s="115"/>
      <c r="H60" s="115"/>
      <c r="I60" s="97" t="s">
        <v>757</v>
      </c>
    </row>
    <row r="61" spans="1:9" s="97" customFormat="1" ht="13.5" x14ac:dyDescent="0.2">
      <c r="A61" s="115" t="s">
        <v>1158</v>
      </c>
      <c r="B61" s="193">
        <v>505</v>
      </c>
      <c r="C61" s="188" t="s">
        <v>219</v>
      </c>
      <c r="D61" s="188" t="s">
        <v>220</v>
      </c>
      <c r="E61" s="97" t="s">
        <v>219</v>
      </c>
      <c r="F61" s="115" t="s">
        <v>35</v>
      </c>
      <c r="G61" s="115"/>
      <c r="H61" s="115"/>
      <c r="I61" s="97" t="s">
        <v>757</v>
      </c>
    </row>
    <row r="62" spans="1:9" s="97" customFormat="1" ht="13.5" x14ac:dyDescent="0.2">
      <c r="B62" s="192"/>
      <c r="C62" s="188"/>
      <c r="D62" s="188"/>
      <c r="E62" s="188" t="s">
        <v>746</v>
      </c>
    </row>
    <row r="63" spans="1:9" s="97" customFormat="1" ht="13.5" x14ac:dyDescent="0.2">
      <c r="A63" s="115" t="s">
        <v>563</v>
      </c>
      <c r="B63" s="192">
        <v>521</v>
      </c>
      <c r="C63" s="97" t="s">
        <v>220</v>
      </c>
      <c r="D63" s="97" t="s">
        <v>219</v>
      </c>
      <c r="E63" s="188" t="s">
        <v>220</v>
      </c>
      <c r="F63" s="97" t="s">
        <v>35</v>
      </c>
    </row>
    <row r="64" spans="1:9" s="97" customFormat="1" ht="13.5" x14ac:dyDescent="0.2">
      <c r="A64" s="115" t="s">
        <v>1159</v>
      </c>
      <c r="B64" s="193">
        <v>510</v>
      </c>
      <c r="C64" s="188" t="s">
        <v>219</v>
      </c>
      <c r="D64" s="188" t="s">
        <v>220</v>
      </c>
      <c r="E64" s="97" t="s">
        <v>219</v>
      </c>
      <c r="F64" s="115" t="s">
        <v>35</v>
      </c>
      <c r="G64" s="115"/>
      <c r="H64" s="115"/>
      <c r="I64" s="97" t="s">
        <v>757</v>
      </c>
    </row>
    <row r="65" spans="1:13" s="97" customFormat="1" ht="13.5" x14ac:dyDescent="0.2">
      <c r="A65" s="115" t="s">
        <v>1160</v>
      </c>
      <c r="B65" s="193">
        <v>511</v>
      </c>
      <c r="C65" s="188" t="s">
        <v>219</v>
      </c>
      <c r="D65" s="188" t="s">
        <v>220</v>
      </c>
      <c r="E65" s="97" t="s">
        <v>219</v>
      </c>
      <c r="F65" s="115" t="s">
        <v>35</v>
      </c>
      <c r="G65" s="115"/>
      <c r="H65" s="115"/>
      <c r="I65" s="97" t="s">
        <v>757</v>
      </c>
    </row>
    <row r="66" spans="1:13" s="97" customFormat="1" ht="13.5" x14ac:dyDescent="0.2">
      <c r="A66" s="115" t="s">
        <v>1161</v>
      </c>
      <c r="B66" s="193">
        <v>512</v>
      </c>
      <c r="C66" s="188" t="s">
        <v>219</v>
      </c>
      <c r="D66" s="188" t="s">
        <v>220</v>
      </c>
      <c r="E66" s="97" t="s">
        <v>219</v>
      </c>
      <c r="F66" s="115" t="s">
        <v>35</v>
      </c>
      <c r="G66" s="115"/>
      <c r="H66" s="115"/>
      <c r="I66" s="97" t="s">
        <v>757</v>
      </c>
    </row>
    <row r="67" spans="1:13" s="97" customFormat="1" ht="13.5" x14ac:dyDescent="0.2">
      <c r="A67" s="115" t="s">
        <v>1162</v>
      </c>
      <c r="B67" s="193">
        <v>513</v>
      </c>
      <c r="C67" s="188" t="s">
        <v>219</v>
      </c>
      <c r="D67" s="188" t="s">
        <v>220</v>
      </c>
      <c r="E67" s="97" t="s">
        <v>219</v>
      </c>
      <c r="F67" s="115" t="s">
        <v>35</v>
      </c>
      <c r="G67" s="115"/>
      <c r="H67" s="115"/>
      <c r="I67" s="97" t="s">
        <v>757</v>
      </c>
    </row>
    <row r="68" spans="1:13" s="97" customFormat="1" ht="13.5" x14ac:dyDescent="0.2">
      <c r="A68" s="115" t="s">
        <v>1163</v>
      </c>
      <c r="B68" s="193">
        <v>514</v>
      </c>
      <c r="C68" s="188" t="s">
        <v>219</v>
      </c>
      <c r="D68" s="188" t="s">
        <v>220</v>
      </c>
      <c r="E68" s="97" t="s">
        <v>219</v>
      </c>
      <c r="F68" s="115" t="s">
        <v>35</v>
      </c>
      <c r="G68" s="115"/>
      <c r="H68" s="115"/>
      <c r="I68" s="97" t="s">
        <v>757</v>
      </c>
    </row>
    <row r="69" spans="1:13" s="97" customFormat="1" ht="13.5" x14ac:dyDescent="0.2">
      <c r="A69" s="115" t="s">
        <v>1164</v>
      </c>
      <c r="B69" s="193">
        <v>515</v>
      </c>
      <c r="C69" s="188" t="s">
        <v>219</v>
      </c>
      <c r="D69" s="188" t="s">
        <v>220</v>
      </c>
      <c r="E69" s="97" t="s">
        <v>219</v>
      </c>
      <c r="F69" s="115" t="s">
        <v>35</v>
      </c>
      <c r="G69" s="115"/>
      <c r="H69" s="115"/>
      <c r="I69" s="97" t="s">
        <v>757</v>
      </c>
    </row>
    <row r="70" spans="1:13" s="97" customFormat="1" ht="13.5" x14ac:dyDescent="0.2">
      <c r="A70" s="115" t="s">
        <v>1165</v>
      </c>
      <c r="B70" s="193">
        <v>516</v>
      </c>
      <c r="C70" s="188" t="s">
        <v>219</v>
      </c>
      <c r="D70" s="188" t="s">
        <v>220</v>
      </c>
      <c r="E70" s="97" t="s">
        <v>219</v>
      </c>
      <c r="F70" s="115" t="s">
        <v>35</v>
      </c>
      <c r="G70" s="115"/>
      <c r="H70" s="115"/>
      <c r="I70" s="97" t="s">
        <v>757</v>
      </c>
    </row>
    <row r="71" spans="1:13" s="97" customFormat="1" ht="13.5" x14ac:dyDescent="0.2">
      <c r="A71" s="115" t="s">
        <v>1166</v>
      </c>
      <c r="B71" s="193">
        <v>517</v>
      </c>
      <c r="C71" s="188" t="s">
        <v>219</v>
      </c>
      <c r="D71" s="188" t="s">
        <v>220</v>
      </c>
      <c r="E71" s="97" t="s">
        <v>219</v>
      </c>
      <c r="F71" s="115" t="s">
        <v>35</v>
      </c>
      <c r="G71" s="115"/>
      <c r="H71" s="115"/>
      <c r="I71" s="97" t="s">
        <v>757</v>
      </c>
    </row>
    <row r="72" spans="1:13" s="97" customFormat="1" ht="13.5" x14ac:dyDescent="0.2">
      <c r="A72" s="115" t="s">
        <v>1167</v>
      </c>
      <c r="B72" s="193">
        <v>518</v>
      </c>
      <c r="C72" s="188" t="s">
        <v>219</v>
      </c>
      <c r="D72" s="188" t="s">
        <v>220</v>
      </c>
      <c r="E72" s="97" t="s">
        <v>219</v>
      </c>
      <c r="F72" s="115" t="s">
        <v>35</v>
      </c>
      <c r="G72" s="115"/>
      <c r="H72" s="115"/>
      <c r="I72" s="97" t="s">
        <v>757</v>
      </c>
    </row>
    <row r="73" spans="1:13" s="97" customFormat="1" ht="13.5" x14ac:dyDescent="0.2">
      <c r="A73" s="115" t="s">
        <v>1168</v>
      </c>
      <c r="B73" s="193">
        <v>519</v>
      </c>
      <c r="C73" s="188" t="s">
        <v>219</v>
      </c>
      <c r="D73" s="188" t="s">
        <v>220</v>
      </c>
      <c r="E73" s="97" t="s">
        <v>219</v>
      </c>
      <c r="F73" s="115" t="s">
        <v>35</v>
      </c>
      <c r="G73" s="115"/>
      <c r="H73" s="115"/>
      <c r="I73" s="97" t="s">
        <v>757</v>
      </c>
    </row>
    <row r="74" spans="1:13" s="97" customFormat="1" ht="13.5" x14ac:dyDescent="0.2">
      <c r="A74" s="115" t="s">
        <v>1169</v>
      </c>
      <c r="B74" s="193">
        <v>520</v>
      </c>
      <c r="C74" s="188" t="s">
        <v>219</v>
      </c>
      <c r="D74" s="188" t="s">
        <v>220</v>
      </c>
      <c r="E74" s="97" t="s">
        <v>219</v>
      </c>
      <c r="F74" s="115" t="s">
        <v>35</v>
      </c>
      <c r="G74" s="115"/>
      <c r="H74" s="115"/>
      <c r="I74" s="97" t="s">
        <v>757</v>
      </c>
    </row>
    <row r="75" spans="1:13" s="97" customFormat="1" ht="13.5" x14ac:dyDescent="0.2">
      <c r="B75" s="192"/>
      <c r="C75" s="188"/>
      <c r="D75" s="188"/>
      <c r="E75" s="188" t="s">
        <v>746</v>
      </c>
    </row>
    <row r="76" spans="1:13" s="97" customFormat="1" ht="13.5" x14ac:dyDescent="0.2">
      <c r="A76" s="115" t="s">
        <v>1170</v>
      </c>
      <c r="B76" s="192"/>
      <c r="C76" s="188"/>
      <c r="D76" s="188"/>
      <c r="E76" s="188" t="s">
        <v>746</v>
      </c>
    </row>
    <row r="77" spans="1:13" s="97" customFormat="1" ht="13.5" x14ac:dyDescent="0.2">
      <c r="A77" s="115" t="s">
        <v>1171</v>
      </c>
      <c r="B77" s="193">
        <v>530</v>
      </c>
      <c r="C77" s="188" t="s">
        <v>219</v>
      </c>
      <c r="D77" s="188" t="s">
        <v>220</v>
      </c>
      <c r="E77" s="97" t="s">
        <v>219</v>
      </c>
      <c r="F77" s="115" t="s">
        <v>35</v>
      </c>
      <c r="G77" s="115"/>
      <c r="H77" s="115"/>
      <c r="J77" s="97" t="s">
        <v>760</v>
      </c>
      <c r="K77" s="97" t="s">
        <v>761</v>
      </c>
      <c r="L77" s="97" t="s">
        <v>762</v>
      </c>
      <c r="M77" s="402" t="s">
        <v>763</v>
      </c>
    </row>
    <row r="78" spans="1:13" s="97" customFormat="1" ht="13.5" x14ac:dyDescent="0.2">
      <c r="A78" s="115" t="s">
        <v>1172</v>
      </c>
      <c r="B78" s="193">
        <v>531</v>
      </c>
      <c r="C78" s="188" t="s">
        <v>219</v>
      </c>
      <c r="D78" s="188" t="s">
        <v>220</v>
      </c>
      <c r="E78" s="97" t="s">
        <v>219</v>
      </c>
      <c r="F78" s="115" t="s">
        <v>35</v>
      </c>
      <c r="G78" s="115"/>
      <c r="H78" s="115"/>
      <c r="J78" s="97" t="s">
        <v>760</v>
      </c>
      <c r="K78" s="97" t="s">
        <v>761</v>
      </c>
      <c r="L78" s="97" t="s">
        <v>764</v>
      </c>
      <c r="M78" s="402"/>
    </row>
    <row r="79" spans="1:13" s="97" customFormat="1" ht="13.5" x14ac:dyDescent="0.2">
      <c r="A79" s="115" t="s">
        <v>1173</v>
      </c>
      <c r="B79" s="193">
        <v>532</v>
      </c>
      <c r="C79" s="188" t="s">
        <v>219</v>
      </c>
      <c r="D79" s="188" t="s">
        <v>220</v>
      </c>
      <c r="E79" s="97" t="s">
        <v>219</v>
      </c>
      <c r="F79" s="115" t="s">
        <v>35</v>
      </c>
      <c r="G79" s="115"/>
      <c r="H79" s="115"/>
      <c r="J79" s="97" t="s">
        <v>760</v>
      </c>
      <c r="K79" s="97" t="s">
        <v>761</v>
      </c>
      <c r="L79" s="97" t="s">
        <v>765</v>
      </c>
      <c r="M79" s="402"/>
    </row>
    <row r="80" spans="1:13" s="97" customFormat="1" ht="13.5" x14ac:dyDescent="0.2">
      <c r="A80" s="115" t="s">
        <v>1174</v>
      </c>
      <c r="B80" s="193">
        <v>533</v>
      </c>
      <c r="C80" s="188" t="s">
        <v>219</v>
      </c>
      <c r="D80" s="188" t="s">
        <v>220</v>
      </c>
      <c r="E80" s="97" t="s">
        <v>219</v>
      </c>
      <c r="F80" s="115" t="s">
        <v>35</v>
      </c>
      <c r="G80" s="115"/>
      <c r="H80" s="115"/>
      <c r="J80" s="97" t="s">
        <v>760</v>
      </c>
      <c r="K80" s="97" t="s">
        <v>761</v>
      </c>
      <c r="L80" s="97" t="s">
        <v>766</v>
      </c>
      <c r="M80" s="402"/>
    </row>
    <row r="81" spans="1:16382" s="97" customFormat="1" ht="13.5" x14ac:dyDescent="0.2">
      <c r="A81" s="115" t="s">
        <v>1175</v>
      </c>
      <c r="B81" s="193">
        <v>534</v>
      </c>
      <c r="C81" s="188" t="s">
        <v>219</v>
      </c>
      <c r="D81" s="188" t="s">
        <v>220</v>
      </c>
      <c r="E81" s="97" t="s">
        <v>219</v>
      </c>
      <c r="F81" s="115" t="s">
        <v>35</v>
      </c>
      <c r="G81" s="115"/>
      <c r="H81" s="115"/>
      <c r="J81" s="97" t="s">
        <v>760</v>
      </c>
      <c r="K81" s="97" t="s">
        <v>761</v>
      </c>
      <c r="L81" s="97" t="s">
        <v>767</v>
      </c>
      <c r="M81" s="402"/>
    </row>
    <row r="82" spans="1:16382" s="97" customFormat="1" ht="13.5" x14ac:dyDescent="0.2">
      <c r="A82" s="115" t="s">
        <v>1176</v>
      </c>
      <c r="B82" s="193">
        <v>535</v>
      </c>
      <c r="C82" s="188" t="s">
        <v>219</v>
      </c>
      <c r="D82" s="188" t="s">
        <v>220</v>
      </c>
      <c r="E82" s="97" t="s">
        <v>219</v>
      </c>
      <c r="F82" s="115" t="s">
        <v>35</v>
      </c>
      <c r="G82" s="115"/>
      <c r="H82" s="115"/>
      <c r="J82" s="97" t="s">
        <v>760</v>
      </c>
      <c r="K82" s="97" t="s">
        <v>761</v>
      </c>
      <c r="L82" s="97" t="s">
        <v>768</v>
      </c>
      <c r="M82" s="402"/>
    </row>
    <row r="83" spans="1:16382" s="97" customFormat="1" ht="13.5" x14ac:dyDescent="0.2">
      <c r="A83" s="115" t="s">
        <v>807</v>
      </c>
      <c r="B83" s="193">
        <v>536</v>
      </c>
      <c r="C83" s="97" t="s">
        <v>220</v>
      </c>
      <c r="D83" s="97" t="s">
        <v>219</v>
      </c>
      <c r="E83" s="97" t="s">
        <v>219</v>
      </c>
      <c r="F83" s="115" t="s">
        <v>35</v>
      </c>
      <c r="G83" s="115"/>
      <c r="H83" s="115"/>
      <c r="M83" s="373"/>
    </row>
    <row r="84" spans="1:16382" s="97" customFormat="1" ht="13.5" x14ac:dyDescent="0.2">
      <c r="A84" s="188" t="s">
        <v>808</v>
      </c>
      <c r="B84" s="188">
        <v>537</v>
      </c>
      <c r="C84" s="97" t="s">
        <v>220</v>
      </c>
      <c r="D84" s="97" t="s">
        <v>219</v>
      </c>
      <c r="E84" s="97" t="s">
        <v>219</v>
      </c>
      <c r="F84" s="188" t="s">
        <v>35</v>
      </c>
      <c r="G84" s="188"/>
      <c r="H84" s="188"/>
      <c r="I84" s="188"/>
      <c r="J84" s="188"/>
      <c r="K84" s="188"/>
      <c r="L84" s="188"/>
      <c r="M84" s="188"/>
      <c r="N84" s="188"/>
      <c r="O84" s="188"/>
      <c r="P84" s="188"/>
      <c r="Q84" s="188"/>
      <c r="R84" s="188"/>
      <c r="S84" s="188"/>
      <c r="T84" s="188"/>
      <c r="U84" s="188"/>
      <c r="V84" s="188"/>
      <c r="W84" s="188"/>
      <c r="X84" s="188"/>
      <c r="Y84" s="188"/>
      <c r="Z84" s="188"/>
      <c r="AA84" s="188"/>
      <c r="AB84" s="188"/>
      <c r="AC84" s="188"/>
      <c r="AD84" s="188"/>
      <c r="AE84" s="188"/>
      <c r="AF84" s="188"/>
      <c r="AG84" s="188"/>
      <c r="AH84" s="188"/>
      <c r="AI84" s="188"/>
      <c r="AJ84" s="188"/>
      <c r="AK84" s="188"/>
      <c r="AL84" s="188"/>
      <c r="AM84" s="188"/>
      <c r="AN84" s="188"/>
      <c r="AO84" s="188"/>
      <c r="AP84" s="188"/>
      <c r="AQ84" s="188"/>
      <c r="AR84" s="188"/>
      <c r="AS84" s="188"/>
      <c r="AT84" s="188"/>
      <c r="AU84" s="188"/>
      <c r="AV84" s="188"/>
      <c r="AW84" s="188"/>
      <c r="AX84" s="188"/>
      <c r="AY84" s="188"/>
      <c r="AZ84" s="188"/>
      <c r="BA84" s="188"/>
      <c r="BB84" s="188"/>
      <c r="BC84" s="188"/>
      <c r="BD84" s="188"/>
      <c r="BE84" s="188"/>
      <c r="BF84" s="188"/>
      <c r="BG84" s="188"/>
      <c r="BH84" s="188"/>
      <c r="BI84" s="188"/>
      <c r="BJ84" s="188"/>
      <c r="BK84" s="188"/>
      <c r="BL84" s="188"/>
      <c r="BM84" s="188"/>
      <c r="BN84" s="188"/>
      <c r="BO84" s="188"/>
      <c r="BP84" s="188"/>
      <c r="BQ84" s="188"/>
      <c r="BR84" s="188"/>
      <c r="BS84" s="188"/>
      <c r="BT84" s="188"/>
      <c r="BU84" s="188"/>
      <c r="BV84" s="188"/>
      <c r="BW84" s="188"/>
      <c r="BX84" s="188"/>
      <c r="BY84" s="188"/>
      <c r="BZ84" s="188"/>
      <c r="CA84" s="188"/>
      <c r="CB84" s="188"/>
      <c r="CC84" s="188"/>
      <c r="CD84" s="188"/>
      <c r="CE84" s="188"/>
      <c r="CF84" s="188"/>
      <c r="CG84" s="188"/>
      <c r="CH84" s="188"/>
      <c r="CI84" s="188"/>
      <c r="CJ84" s="188"/>
      <c r="CK84" s="188"/>
      <c r="CL84" s="188"/>
      <c r="CM84" s="188"/>
      <c r="CN84" s="188"/>
      <c r="CO84" s="188"/>
      <c r="CP84" s="188"/>
      <c r="CQ84" s="188"/>
      <c r="CR84" s="188"/>
      <c r="CS84" s="188"/>
      <c r="CT84" s="188"/>
      <c r="CU84" s="188"/>
      <c r="CV84" s="188"/>
      <c r="CW84" s="188"/>
      <c r="CX84" s="188"/>
      <c r="CY84" s="188"/>
      <c r="CZ84" s="188"/>
      <c r="DA84" s="188"/>
      <c r="DB84" s="188"/>
      <c r="DC84" s="188"/>
      <c r="DD84" s="188"/>
      <c r="DE84" s="188"/>
      <c r="DF84" s="188"/>
      <c r="DG84" s="188"/>
      <c r="DH84" s="188"/>
      <c r="DI84" s="188"/>
      <c r="DJ84" s="188"/>
      <c r="DK84" s="188"/>
      <c r="DL84" s="188"/>
      <c r="DM84" s="188"/>
      <c r="DN84" s="188"/>
      <c r="DO84" s="188"/>
      <c r="DP84" s="188"/>
      <c r="DQ84" s="188"/>
      <c r="DR84" s="188"/>
      <c r="DS84" s="188"/>
      <c r="DT84" s="188"/>
      <c r="DU84" s="188"/>
      <c r="DV84" s="188"/>
      <c r="DW84" s="188"/>
      <c r="DX84" s="188"/>
      <c r="DY84" s="188"/>
      <c r="DZ84" s="188"/>
      <c r="EA84" s="188"/>
      <c r="EB84" s="188"/>
      <c r="EC84" s="188"/>
      <c r="ED84" s="188"/>
      <c r="EE84" s="188"/>
      <c r="EF84" s="188"/>
      <c r="EG84" s="188"/>
      <c r="EH84" s="188"/>
      <c r="EI84" s="188"/>
      <c r="EJ84" s="188"/>
      <c r="EK84" s="188"/>
      <c r="EL84" s="188"/>
      <c r="EM84" s="188"/>
      <c r="EN84" s="188"/>
      <c r="EO84" s="188"/>
      <c r="EP84" s="188"/>
      <c r="EQ84" s="188"/>
      <c r="ER84" s="188"/>
      <c r="ES84" s="188"/>
      <c r="ET84" s="188"/>
      <c r="EU84" s="188"/>
      <c r="EV84" s="188"/>
      <c r="EW84" s="188"/>
      <c r="EX84" s="188"/>
      <c r="EY84" s="188"/>
      <c r="EZ84" s="188"/>
      <c r="FA84" s="188"/>
      <c r="FB84" s="188"/>
      <c r="FC84" s="188"/>
      <c r="FD84" s="188"/>
      <c r="FE84" s="188"/>
      <c r="FF84" s="188"/>
      <c r="FG84" s="188"/>
      <c r="FH84" s="188"/>
      <c r="FI84" s="188"/>
      <c r="FJ84" s="188"/>
      <c r="FK84" s="188"/>
      <c r="FL84" s="188"/>
      <c r="FM84" s="188"/>
      <c r="FN84" s="188"/>
      <c r="FO84" s="188"/>
      <c r="FP84" s="188"/>
      <c r="FQ84" s="188"/>
      <c r="FR84" s="188"/>
      <c r="FS84" s="188"/>
      <c r="FT84" s="188"/>
      <c r="FU84" s="188"/>
      <c r="FV84" s="188"/>
      <c r="FW84" s="188"/>
      <c r="FX84" s="188"/>
      <c r="FY84" s="188"/>
      <c r="FZ84" s="188"/>
      <c r="GA84" s="188"/>
      <c r="GB84" s="188"/>
      <c r="GC84" s="188"/>
      <c r="GD84" s="188"/>
      <c r="GE84" s="188"/>
      <c r="GF84" s="188"/>
      <c r="GG84" s="188"/>
      <c r="GH84" s="188"/>
      <c r="GI84" s="188"/>
      <c r="GJ84" s="188"/>
      <c r="GK84" s="188"/>
      <c r="GL84" s="188"/>
      <c r="GM84" s="188"/>
      <c r="GN84" s="188"/>
      <c r="GO84" s="188"/>
      <c r="GP84" s="188"/>
      <c r="GQ84" s="188"/>
      <c r="GR84" s="188"/>
      <c r="GS84" s="188"/>
      <c r="GT84" s="188"/>
      <c r="GU84" s="188"/>
      <c r="GV84" s="188"/>
      <c r="GW84" s="188"/>
      <c r="GX84" s="188"/>
      <c r="GY84" s="188"/>
      <c r="GZ84" s="188"/>
      <c r="HA84" s="188"/>
      <c r="HB84" s="188"/>
      <c r="HC84" s="188"/>
      <c r="HD84" s="188"/>
      <c r="HE84" s="188"/>
      <c r="HF84" s="188"/>
      <c r="HG84" s="188"/>
      <c r="HH84" s="188"/>
      <c r="HI84" s="188"/>
      <c r="HJ84" s="188"/>
      <c r="HK84" s="188"/>
      <c r="HL84" s="188"/>
      <c r="HM84" s="188"/>
      <c r="HN84" s="188"/>
      <c r="HO84" s="188"/>
      <c r="HP84" s="188"/>
      <c r="HQ84" s="188"/>
      <c r="HR84" s="188"/>
      <c r="HS84" s="188"/>
      <c r="HT84" s="188"/>
      <c r="HU84" s="188"/>
      <c r="HV84" s="188"/>
      <c r="HW84" s="188"/>
      <c r="HX84" s="188"/>
      <c r="HY84" s="188"/>
      <c r="HZ84" s="188"/>
      <c r="IA84" s="188"/>
      <c r="IB84" s="188"/>
      <c r="IC84" s="188"/>
      <c r="ID84" s="188"/>
      <c r="IE84" s="188"/>
      <c r="IF84" s="188"/>
      <c r="IG84" s="188"/>
      <c r="IH84" s="188"/>
      <c r="II84" s="188"/>
      <c r="IJ84" s="188"/>
      <c r="IK84" s="188"/>
      <c r="IL84" s="188"/>
      <c r="IM84" s="188"/>
      <c r="IN84" s="188"/>
      <c r="IO84" s="188"/>
      <c r="IP84" s="188"/>
      <c r="IQ84" s="188"/>
      <c r="IR84" s="188"/>
      <c r="IS84" s="188"/>
      <c r="IT84" s="188"/>
      <c r="IU84" s="188"/>
      <c r="IV84" s="188"/>
      <c r="IW84" s="188"/>
      <c r="IX84" s="188"/>
      <c r="IY84" s="188"/>
      <c r="IZ84" s="188"/>
      <c r="JA84" s="188"/>
      <c r="JB84" s="188"/>
      <c r="JC84" s="188"/>
      <c r="JD84" s="188"/>
      <c r="JE84" s="188"/>
      <c r="JF84" s="188"/>
      <c r="JG84" s="188"/>
      <c r="JH84" s="188"/>
      <c r="JI84" s="188"/>
      <c r="JJ84" s="188"/>
      <c r="JK84" s="188"/>
      <c r="JL84" s="188"/>
      <c r="JM84" s="188"/>
      <c r="JN84" s="188"/>
      <c r="JO84" s="188"/>
      <c r="JP84" s="188"/>
      <c r="JQ84" s="188"/>
      <c r="JR84" s="188"/>
      <c r="JS84" s="188"/>
      <c r="JT84" s="188"/>
      <c r="JU84" s="188"/>
      <c r="JV84" s="188"/>
      <c r="JW84" s="188"/>
      <c r="JX84" s="188"/>
      <c r="JY84" s="188"/>
      <c r="JZ84" s="188"/>
      <c r="KA84" s="188"/>
      <c r="KB84" s="188"/>
      <c r="KC84" s="188"/>
      <c r="KD84" s="188"/>
      <c r="KE84" s="188"/>
      <c r="KF84" s="188"/>
      <c r="KG84" s="188"/>
      <c r="KH84" s="188"/>
      <c r="KI84" s="188"/>
      <c r="KJ84" s="188"/>
      <c r="KK84" s="188"/>
      <c r="KL84" s="188"/>
      <c r="KM84" s="188"/>
      <c r="KN84" s="188"/>
      <c r="KO84" s="188"/>
      <c r="KP84" s="188"/>
      <c r="KQ84" s="188"/>
      <c r="KR84" s="188"/>
      <c r="KS84" s="188"/>
      <c r="KT84" s="188"/>
      <c r="KU84" s="188"/>
      <c r="KV84" s="188"/>
      <c r="KW84" s="188"/>
      <c r="KX84" s="188"/>
      <c r="KY84" s="188"/>
      <c r="KZ84" s="188"/>
      <c r="LA84" s="188"/>
      <c r="LB84" s="188"/>
      <c r="LC84" s="188"/>
      <c r="LD84" s="188"/>
      <c r="LE84" s="188"/>
      <c r="LF84" s="188"/>
      <c r="LG84" s="188"/>
      <c r="LH84" s="188"/>
      <c r="LI84" s="188"/>
      <c r="LJ84" s="188"/>
      <c r="LK84" s="188"/>
      <c r="LL84" s="188"/>
      <c r="LM84" s="188"/>
      <c r="LN84" s="188"/>
      <c r="LO84" s="188"/>
      <c r="LP84" s="188"/>
      <c r="LQ84" s="188"/>
      <c r="LR84" s="188"/>
      <c r="LS84" s="188"/>
      <c r="LT84" s="188"/>
      <c r="LU84" s="188"/>
      <c r="LV84" s="188"/>
      <c r="LW84" s="188"/>
      <c r="LX84" s="188"/>
      <c r="LY84" s="188"/>
      <c r="LZ84" s="188"/>
      <c r="MA84" s="188"/>
      <c r="MB84" s="188"/>
      <c r="MC84" s="188"/>
      <c r="MD84" s="188"/>
      <c r="ME84" s="188"/>
      <c r="MF84" s="188"/>
      <c r="MG84" s="188"/>
      <c r="MH84" s="188"/>
      <c r="MI84" s="188"/>
      <c r="MJ84" s="188"/>
      <c r="MK84" s="188"/>
      <c r="ML84" s="188"/>
      <c r="MM84" s="188"/>
      <c r="MN84" s="188"/>
      <c r="MO84" s="188"/>
      <c r="MP84" s="188"/>
      <c r="MQ84" s="188"/>
      <c r="MR84" s="188"/>
      <c r="MS84" s="188"/>
      <c r="MT84" s="188"/>
      <c r="MU84" s="188"/>
      <c r="MV84" s="188"/>
      <c r="MW84" s="188"/>
      <c r="MX84" s="188"/>
      <c r="MY84" s="188"/>
      <c r="MZ84" s="188"/>
      <c r="NA84" s="188"/>
      <c r="NB84" s="188"/>
      <c r="NC84" s="188"/>
      <c r="ND84" s="188"/>
      <c r="NE84" s="188"/>
      <c r="NF84" s="188"/>
      <c r="NG84" s="188"/>
      <c r="NH84" s="188"/>
      <c r="NI84" s="188"/>
      <c r="NJ84" s="188"/>
      <c r="NK84" s="188"/>
      <c r="NL84" s="188"/>
      <c r="NM84" s="188"/>
      <c r="NN84" s="188"/>
      <c r="NO84" s="188"/>
      <c r="NP84" s="188"/>
      <c r="NQ84" s="188"/>
      <c r="NR84" s="188"/>
      <c r="NS84" s="188"/>
      <c r="NT84" s="188"/>
      <c r="NU84" s="188"/>
      <c r="NV84" s="188"/>
      <c r="NW84" s="188"/>
      <c r="NX84" s="188"/>
      <c r="NY84" s="188"/>
      <c r="NZ84" s="188"/>
      <c r="OA84" s="188"/>
      <c r="OB84" s="188"/>
      <c r="OC84" s="188"/>
      <c r="OD84" s="188"/>
      <c r="OE84" s="188"/>
      <c r="OF84" s="188"/>
      <c r="OG84" s="188"/>
      <c r="OH84" s="188"/>
      <c r="OI84" s="188"/>
      <c r="OJ84" s="188"/>
      <c r="OK84" s="188"/>
      <c r="OL84" s="188"/>
      <c r="OM84" s="188"/>
      <c r="ON84" s="188"/>
      <c r="OO84" s="188"/>
      <c r="OP84" s="188"/>
      <c r="OQ84" s="188"/>
      <c r="OR84" s="188"/>
      <c r="OS84" s="188"/>
      <c r="OT84" s="188"/>
      <c r="OU84" s="188"/>
      <c r="OV84" s="188"/>
      <c r="OW84" s="188"/>
      <c r="OX84" s="188"/>
      <c r="OY84" s="188"/>
      <c r="OZ84" s="188"/>
      <c r="PA84" s="188"/>
      <c r="PB84" s="188"/>
      <c r="PC84" s="188"/>
      <c r="PD84" s="188"/>
      <c r="PE84" s="188"/>
      <c r="PF84" s="188"/>
      <c r="PG84" s="188"/>
      <c r="PH84" s="188"/>
      <c r="PI84" s="188"/>
      <c r="PJ84" s="188"/>
      <c r="PK84" s="188"/>
      <c r="PL84" s="188"/>
      <c r="PM84" s="188"/>
      <c r="PN84" s="188"/>
      <c r="PO84" s="188"/>
      <c r="PP84" s="188"/>
      <c r="PQ84" s="188"/>
      <c r="PR84" s="188"/>
      <c r="PS84" s="188"/>
      <c r="PT84" s="188"/>
      <c r="PU84" s="188"/>
      <c r="PV84" s="188"/>
      <c r="PW84" s="188"/>
      <c r="PX84" s="188"/>
      <c r="PY84" s="188"/>
      <c r="PZ84" s="188"/>
      <c r="QA84" s="188"/>
      <c r="QB84" s="188"/>
      <c r="QC84" s="188"/>
      <c r="QD84" s="188"/>
      <c r="QE84" s="188"/>
      <c r="QF84" s="188"/>
      <c r="QG84" s="188"/>
      <c r="QH84" s="188"/>
      <c r="QI84" s="188"/>
      <c r="QJ84" s="188"/>
      <c r="QK84" s="188"/>
      <c r="QL84" s="188"/>
      <c r="QM84" s="188"/>
      <c r="QN84" s="188"/>
      <c r="QO84" s="188"/>
      <c r="QP84" s="188"/>
      <c r="QQ84" s="188"/>
      <c r="QR84" s="188"/>
      <c r="QS84" s="188"/>
      <c r="QT84" s="188"/>
      <c r="QU84" s="188"/>
      <c r="QV84" s="188"/>
      <c r="QW84" s="188"/>
      <c r="QX84" s="188"/>
      <c r="QY84" s="188"/>
      <c r="QZ84" s="188"/>
      <c r="RA84" s="188"/>
      <c r="RB84" s="188"/>
      <c r="RC84" s="188"/>
      <c r="RD84" s="188"/>
      <c r="RE84" s="188"/>
      <c r="RF84" s="188"/>
      <c r="RG84" s="188"/>
      <c r="RH84" s="188"/>
      <c r="RI84" s="188"/>
      <c r="RJ84" s="188"/>
      <c r="RK84" s="188"/>
      <c r="RL84" s="188"/>
      <c r="RM84" s="188"/>
      <c r="RN84" s="188"/>
      <c r="RO84" s="188"/>
      <c r="RP84" s="188"/>
      <c r="RQ84" s="188"/>
      <c r="RR84" s="188"/>
      <c r="RS84" s="188"/>
      <c r="RT84" s="188"/>
      <c r="RU84" s="188"/>
      <c r="RV84" s="188"/>
      <c r="RW84" s="188"/>
      <c r="RX84" s="188"/>
      <c r="RY84" s="188"/>
      <c r="RZ84" s="188"/>
      <c r="SA84" s="188"/>
      <c r="SB84" s="188"/>
      <c r="SC84" s="188"/>
      <c r="SD84" s="188"/>
      <c r="SE84" s="188"/>
      <c r="SF84" s="188"/>
      <c r="SG84" s="188"/>
      <c r="SH84" s="188"/>
      <c r="SI84" s="188"/>
      <c r="SJ84" s="188"/>
      <c r="SK84" s="188"/>
      <c r="SL84" s="188"/>
      <c r="SM84" s="188"/>
      <c r="SN84" s="188"/>
      <c r="SO84" s="188"/>
      <c r="SP84" s="188"/>
      <c r="SQ84" s="188"/>
      <c r="SR84" s="188"/>
      <c r="SS84" s="188"/>
      <c r="ST84" s="188"/>
      <c r="SU84" s="188"/>
      <c r="SV84" s="188"/>
      <c r="SW84" s="188"/>
      <c r="SX84" s="188"/>
      <c r="SY84" s="188"/>
      <c r="SZ84" s="188"/>
      <c r="TA84" s="188"/>
      <c r="TB84" s="188"/>
      <c r="TC84" s="188"/>
      <c r="TD84" s="188"/>
      <c r="TE84" s="188"/>
      <c r="TF84" s="188"/>
      <c r="TG84" s="188"/>
      <c r="TH84" s="188"/>
      <c r="TI84" s="188"/>
      <c r="TJ84" s="188"/>
      <c r="TK84" s="188"/>
      <c r="TL84" s="188"/>
      <c r="TM84" s="188"/>
      <c r="TN84" s="188"/>
      <c r="TO84" s="188"/>
      <c r="TP84" s="188"/>
      <c r="TQ84" s="188"/>
      <c r="TR84" s="188"/>
      <c r="TS84" s="188"/>
      <c r="TT84" s="188"/>
      <c r="TU84" s="188"/>
      <c r="TV84" s="188"/>
      <c r="TW84" s="188"/>
      <c r="TX84" s="188"/>
      <c r="TY84" s="188"/>
      <c r="TZ84" s="188"/>
      <c r="UA84" s="188"/>
      <c r="UB84" s="188"/>
      <c r="UC84" s="188"/>
      <c r="UD84" s="188"/>
      <c r="UE84" s="188"/>
      <c r="UF84" s="188"/>
      <c r="UG84" s="188"/>
      <c r="UH84" s="188"/>
      <c r="UI84" s="188"/>
      <c r="UJ84" s="188"/>
      <c r="UK84" s="188"/>
      <c r="UL84" s="188"/>
      <c r="UM84" s="188"/>
      <c r="UN84" s="188"/>
      <c r="UO84" s="188"/>
      <c r="UP84" s="188"/>
      <c r="UQ84" s="188"/>
      <c r="UR84" s="188"/>
      <c r="US84" s="188"/>
      <c r="UT84" s="188"/>
      <c r="UU84" s="188"/>
      <c r="UV84" s="188"/>
      <c r="UW84" s="188"/>
      <c r="UX84" s="188"/>
      <c r="UY84" s="188"/>
      <c r="UZ84" s="188"/>
      <c r="VA84" s="188"/>
      <c r="VB84" s="188"/>
      <c r="VC84" s="188"/>
      <c r="VD84" s="188"/>
      <c r="VE84" s="188"/>
      <c r="VF84" s="188"/>
      <c r="VG84" s="188"/>
      <c r="VH84" s="188"/>
      <c r="VI84" s="188"/>
      <c r="VJ84" s="188"/>
      <c r="VK84" s="188"/>
      <c r="VL84" s="188"/>
      <c r="VM84" s="188"/>
      <c r="VN84" s="188"/>
      <c r="VO84" s="188"/>
      <c r="VP84" s="188"/>
      <c r="VQ84" s="188"/>
      <c r="VR84" s="188"/>
      <c r="VS84" s="188"/>
      <c r="VT84" s="188"/>
      <c r="VU84" s="188"/>
      <c r="VV84" s="188"/>
      <c r="VW84" s="188"/>
      <c r="VX84" s="188"/>
      <c r="VY84" s="188"/>
      <c r="VZ84" s="188"/>
      <c r="WA84" s="188"/>
      <c r="WB84" s="188"/>
      <c r="WC84" s="188"/>
      <c r="WD84" s="188"/>
      <c r="WE84" s="188"/>
      <c r="WF84" s="188"/>
      <c r="WG84" s="188"/>
      <c r="WH84" s="188"/>
      <c r="WI84" s="188"/>
      <c r="WJ84" s="188"/>
      <c r="WK84" s="188"/>
      <c r="WL84" s="188"/>
      <c r="WM84" s="188"/>
      <c r="WN84" s="188"/>
      <c r="WO84" s="188"/>
      <c r="WP84" s="188"/>
      <c r="WQ84" s="188"/>
      <c r="WR84" s="188"/>
      <c r="WS84" s="188"/>
      <c r="WT84" s="188"/>
      <c r="WU84" s="188"/>
      <c r="WV84" s="188"/>
      <c r="WW84" s="188"/>
      <c r="WX84" s="188"/>
      <c r="WY84" s="188"/>
      <c r="WZ84" s="188"/>
      <c r="XA84" s="188"/>
      <c r="XB84" s="188"/>
      <c r="XC84" s="188"/>
      <c r="XD84" s="188"/>
      <c r="XE84" s="188"/>
      <c r="XF84" s="188"/>
      <c r="XG84" s="188"/>
      <c r="XH84" s="188"/>
      <c r="XI84" s="188"/>
      <c r="XJ84" s="188"/>
      <c r="XK84" s="188"/>
      <c r="XL84" s="188"/>
      <c r="XM84" s="188"/>
      <c r="XN84" s="188"/>
      <c r="XO84" s="188"/>
      <c r="XP84" s="188"/>
      <c r="XQ84" s="188"/>
      <c r="XR84" s="188"/>
      <c r="XS84" s="188"/>
      <c r="XT84" s="188"/>
      <c r="XU84" s="188"/>
      <c r="XV84" s="188"/>
      <c r="XW84" s="188"/>
      <c r="XX84" s="188"/>
      <c r="XY84" s="188"/>
      <c r="XZ84" s="188"/>
      <c r="YA84" s="188"/>
      <c r="YB84" s="188"/>
      <c r="YC84" s="188"/>
      <c r="YD84" s="188"/>
      <c r="YE84" s="188"/>
      <c r="YF84" s="188"/>
      <c r="YG84" s="188"/>
      <c r="YH84" s="188"/>
      <c r="YI84" s="188"/>
      <c r="YJ84" s="188"/>
      <c r="YK84" s="188"/>
      <c r="YL84" s="188"/>
      <c r="YM84" s="188"/>
      <c r="YN84" s="188"/>
      <c r="YO84" s="188"/>
      <c r="YP84" s="188"/>
      <c r="YQ84" s="188"/>
      <c r="YR84" s="188"/>
      <c r="YS84" s="188"/>
      <c r="YT84" s="188"/>
      <c r="YU84" s="188"/>
      <c r="YV84" s="188"/>
      <c r="YW84" s="188"/>
      <c r="YX84" s="188"/>
      <c r="YY84" s="188"/>
      <c r="YZ84" s="188"/>
      <c r="ZA84" s="188"/>
      <c r="ZB84" s="188"/>
      <c r="ZC84" s="188"/>
      <c r="ZD84" s="188"/>
      <c r="ZE84" s="188"/>
      <c r="ZF84" s="188"/>
      <c r="ZG84" s="188"/>
      <c r="ZH84" s="188"/>
      <c r="ZI84" s="188"/>
      <c r="ZJ84" s="188"/>
      <c r="ZK84" s="188"/>
      <c r="ZL84" s="188"/>
      <c r="ZM84" s="188"/>
      <c r="ZN84" s="188"/>
      <c r="ZO84" s="188"/>
      <c r="ZP84" s="188"/>
      <c r="ZQ84" s="188"/>
      <c r="ZR84" s="188"/>
      <c r="ZS84" s="188"/>
      <c r="ZT84" s="188"/>
      <c r="ZU84" s="188"/>
      <c r="ZV84" s="188"/>
      <c r="ZW84" s="188"/>
      <c r="ZX84" s="188"/>
      <c r="ZY84" s="188"/>
      <c r="ZZ84" s="188"/>
      <c r="AAA84" s="188"/>
      <c r="AAB84" s="188"/>
      <c r="AAC84" s="188"/>
      <c r="AAD84" s="188"/>
      <c r="AAE84" s="188"/>
      <c r="AAF84" s="188"/>
      <c r="AAG84" s="188"/>
      <c r="AAH84" s="188"/>
      <c r="AAI84" s="188"/>
      <c r="AAJ84" s="188"/>
      <c r="AAK84" s="188"/>
      <c r="AAL84" s="188"/>
      <c r="AAM84" s="188"/>
      <c r="AAN84" s="188"/>
      <c r="AAO84" s="188"/>
      <c r="AAP84" s="188"/>
      <c r="AAQ84" s="188"/>
      <c r="AAR84" s="188"/>
      <c r="AAS84" s="188"/>
      <c r="AAT84" s="188"/>
      <c r="AAU84" s="188"/>
      <c r="AAV84" s="188"/>
      <c r="AAW84" s="188"/>
      <c r="AAX84" s="188"/>
      <c r="AAY84" s="188"/>
      <c r="AAZ84" s="188"/>
      <c r="ABA84" s="188"/>
      <c r="ABB84" s="188"/>
      <c r="ABC84" s="188"/>
      <c r="ABD84" s="188"/>
      <c r="ABE84" s="188"/>
      <c r="ABF84" s="188"/>
      <c r="ABG84" s="188"/>
      <c r="ABH84" s="188"/>
      <c r="ABI84" s="188"/>
      <c r="ABJ84" s="188"/>
      <c r="ABK84" s="188"/>
      <c r="ABL84" s="188"/>
      <c r="ABM84" s="188"/>
      <c r="ABN84" s="188"/>
      <c r="ABO84" s="188"/>
      <c r="ABP84" s="188"/>
      <c r="ABQ84" s="188"/>
      <c r="ABR84" s="188"/>
      <c r="ABS84" s="188"/>
      <c r="ABT84" s="188"/>
      <c r="ABU84" s="188"/>
      <c r="ABV84" s="188"/>
      <c r="ABW84" s="188"/>
      <c r="ABX84" s="188"/>
      <c r="ABY84" s="188"/>
      <c r="ABZ84" s="188"/>
      <c r="ACA84" s="188"/>
      <c r="ACB84" s="188"/>
      <c r="ACC84" s="188"/>
      <c r="ACD84" s="188"/>
      <c r="ACE84" s="188"/>
      <c r="ACF84" s="188"/>
      <c r="ACG84" s="188"/>
      <c r="ACH84" s="188"/>
      <c r="ACI84" s="188"/>
      <c r="ACJ84" s="188"/>
      <c r="ACK84" s="188"/>
      <c r="ACL84" s="188"/>
      <c r="ACM84" s="188"/>
      <c r="ACN84" s="188"/>
      <c r="ACO84" s="188"/>
      <c r="ACP84" s="188"/>
      <c r="ACQ84" s="188"/>
      <c r="ACR84" s="188"/>
      <c r="ACS84" s="188"/>
      <c r="ACT84" s="188"/>
      <c r="ACU84" s="188"/>
      <c r="ACV84" s="188"/>
      <c r="ACW84" s="188"/>
      <c r="ACX84" s="188"/>
      <c r="ACY84" s="188"/>
      <c r="ACZ84" s="188"/>
      <c r="ADA84" s="188"/>
      <c r="ADB84" s="188"/>
      <c r="ADC84" s="188"/>
      <c r="ADD84" s="188"/>
      <c r="ADE84" s="188"/>
      <c r="ADF84" s="188"/>
      <c r="ADG84" s="188"/>
      <c r="ADH84" s="188"/>
      <c r="ADI84" s="188"/>
      <c r="ADJ84" s="188"/>
      <c r="ADK84" s="188"/>
      <c r="ADL84" s="188"/>
      <c r="ADM84" s="188"/>
      <c r="ADN84" s="188"/>
      <c r="ADO84" s="188"/>
      <c r="ADP84" s="188"/>
      <c r="ADQ84" s="188"/>
      <c r="ADR84" s="188"/>
      <c r="ADS84" s="188"/>
      <c r="ADT84" s="188"/>
      <c r="ADU84" s="188"/>
      <c r="ADV84" s="188"/>
      <c r="ADW84" s="188"/>
      <c r="ADX84" s="188"/>
      <c r="ADY84" s="188"/>
      <c r="ADZ84" s="188"/>
      <c r="AEA84" s="188"/>
      <c r="AEB84" s="188"/>
      <c r="AEC84" s="188"/>
      <c r="AED84" s="188"/>
      <c r="AEE84" s="188"/>
      <c r="AEF84" s="188"/>
      <c r="AEG84" s="188"/>
      <c r="AEH84" s="188"/>
      <c r="AEI84" s="188"/>
      <c r="AEJ84" s="188"/>
      <c r="AEK84" s="188"/>
      <c r="AEL84" s="188"/>
      <c r="AEM84" s="188"/>
      <c r="AEN84" s="188"/>
      <c r="AEO84" s="188"/>
      <c r="AEP84" s="188"/>
      <c r="AEQ84" s="188"/>
      <c r="AER84" s="188"/>
      <c r="AES84" s="188"/>
      <c r="AET84" s="188"/>
      <c r="AEU84" s="188"/>
      <c r="AEV84" s="188"/>
      <c r="AEW84" s="188"/>
      <c r="AEX84" s="188"/>
      <c r="AEY84" s="188"/>
      <c r="AEZ84" s="188"/>
      <c r="AFA84" s="188"/>
      <c r="AFB84" s="188"/>
      <c r="AFC84" s="188"/>
      <c r="AFD84" s="188"/>
      <c r="AFE84" s="188"/>
      <c r="AFF84" s="188"/>
      <c r="AFG84" s="188"/>
      <c r="AFH84" s="188"/>
      <c r="AFI84" s="188"/>
      <c r="AFJ84" s="188"/>
      <c r="AFK84" s="188"/>
      <c r="AFL84" s="188"/>
      <c r="AFM84" s="188"/>
      <c r="AFN84" s="188"/>
      <c r="AFO84" s="188"/>
      <c r="AFP84" s="188"/>
      <c r="AFQ84" s="188"/>
      <c r="AFR84" s="188"/>
      <c r="AFS84" s="188"/>
      <c r="AFT84" s="188"/>
      <c r="AFU84" s="188"/>
      <c r="AFV84" s="188"/>
      <c r="AFW84" s="188"/>
      <c r="AFX84" s="188"/>
      <c r="AFY84" s="188"/>
      <c r="AFZ84" s="188"/>
      <c r="AGA84" s="188"/>
      <c r="AGB84" s="188"/>
      <c r="AGC84" s="188"/>
      <c r="AGD84" s="188"/>
      <c r="AGE84" s="188"/>
      <c r="AGF84" s="188"/>
      <c r="AGG84" s="188"/>
      <c r="AGH84" s="188"/>
      <c r="AGI84" s="188"/>
      <c r="AGJ84" s="188"/>
      <c r="AGK84" s="188"/>
      <c r="AGL84" s="188"/>
      <c r="AGM84" s="188"/>
      <c r="AGN84" s="188"/>
      <c r="AGO84" s="188"/>
      <c r="AGP84" s="188"/>
      <c r="AGQ84" s="188"/>
      <c r="AGR84" s="188"/>
      <c r="AGS84" s="188"/>
      <c r="AGT84" s="188"/>
      <c r="AGU84" s="188"/>
      <c r="AGV84" s="188"/>
      <c r="AGW84" s="188"/>
      <c r="AGX84" s="188"/>
      <c r="AGY84" s="188"/>
      <c r="AGZ84" s="188"/>
      <c r="AHA84" s="188"/>
      <c r="AHB84" s="188"/>
      <c r="AHC84" s="188"/>
      <c r="AHD84" s="188"/>
      <c r="AHE84" s="188"/>
      <c r="AHF84" s="188"/>
      <c r="AHG84" s="188"/>
      <c r="AHH84" s="188"/>
      <c r="AHI84" s="188"/>
      <c r="AHJ84" s="188"/>
      <c r="AHK84" s="188"/>
      <c r="AHL84" s="188"/>
      <c r="AHM84" s="188"/>
      <c r="AHN84" s="188"/>
      <c r="AHO84" s="188"/>
      <c r="AHP84" s="188"/>
      <c r="AHQ84" s="188"/>
      <c r="AHR84" s="188"/>
      <c r="AHS84" s="188"/>
      <c r="AHT84" s="188"/>
      <c r="AHU84" s="188"/>
      <c r="AHV84" s="188"/>
      <c r="AHW84" s="188"/>
      <c r="AHX84" s="188"/>
      <c r="AHY84" s="188"/>
      <c r="AHZ84" s="188"/>
      <c r="AIA84" s="188"/>
      <c r="AIB84" s="188"/>
      <c r="AIC84" s="188"/>
      <c r="AID84" s="188"/>
      <c r="AIE84" s="188"/>
      <c r="AIF84" s="188"/>
      <c r="AIG84" s="188"/>
      <c r="AIH84" s="188"/>
      <c r="AII84" s="188"/>
      <c r="AIJ84" s="188"/>
      <c r="AIK84" s="188"/>
      <c r="AIL84" s="188"/>
      <c r="AIM84" s="188"/>
      <c r="AIN84" s="188"/>
      <c r="AIO84" s="188"/>
      <c r="AIP84" s="188"/>
      <c r="AIQ84" s="188"/>
      <c r="AIR84" s="188"/>
      <c r="AIS84" s="188"/>
      <c r="AIT84" s="188"/>
      <c r="AIU84" s="188"/>
      <c r="AIV84" s="188"/>
      <c r="AIW84" s="188"/>
      <c r="AIX84" s="188"/>
      <c r="AIY84" s="188"/>
      <c r="AIZ84" s="188"/>
      <c r="AJA84" s="188"/>
      <c r="AJB84" s="188"/>
      <c r="AJC84" s="188"/>
      <c r="AJD84" s="188"/>
      <c r="AJE84" s="188"/>
      <c r="AJF84" s="188"/>
      <c r="AJG84" s="188"/>
      <c r="AJH84" s="188"/>
      <c r="AJI84" s="188"/>
      <c r="AJJ84" s="188"/>
      <c r="AJK84" s="188"/>
      <c r="AJL84" s="188"/>
      <c r="AJM84" s="188"/>
      <c r="AJN84" s="188"/>
      <c r="AJO84" s="188"/>
      <c r="AJP84" s="188"/>
      <c r="AJQ84" s="188"/>
      <c r="AJR84" s="188"/>
      <c r="AJS84" s="188"/>
      <c r="AJT84" s="188"/>
      <c r="AJU84" s="188"/>
      <c r="AJV84" s="188"/>
      <c r="AJW84" s="188"/>
      <c r="AJX84" s="188"/>
      <c r="AJY84" s="188"/>
      <c r="AJZ84" s="188"/>
      <c r="AKA84" s="188"/>
      <c r="AKB84" s="188"/>
      <c r="AKC84" s="188"/>
      <c r="AKD84" s="188"/>
      <c r="AKE84" s="188"/>
      <c r="AKF84" s="188"/>
      <c r="AKG84" s="188"/>
      <c r="AKH84" s="188"/>
      <c r="AKI84" s="188"/>
      <c r="AKJ84" s="188"/>
      <c r="AKK84" s="188"/>
      <c r="AKL84" s="188"/>
      <c r="AKM84" s="188"/>
      <c r="AKN84" s="188"/>
      <c r="AKO84" s="188"/>
      <c r="AKP84" s="188"/>
      <c r="AKQ84" s="188"/>
      <c r="AKR84" s="188"/>
      <c r="AKS84" s="188"/>
      <c r="AKT84" s="188"/>
      <c r="AKU84" s="188"/>
      <c r="AKV84" s="188"/>
      <c r="AKW84" s="188"/>
      <c r="AKX84" s="188"/>
      <c r="AKY84" s="188"/>
      <c r="AKZ84" s="188"/>
      <c r="ALA84" s="188"/>
      <c r="ALB84" s="188"/>
      <c r="ALC84" s="188"/>
      <c r="ALD84" s="188"/>
      <c r="ALE84" s="188"/>
      <c r="ALF84" s="188"/>
      <c r="ALG84" s="188"/>
      <c r="ALH84" s="188"/>
      <c r="ALI84" s="188"/>
      <c r="ALJ84" s="188"/>
      <c r="ALK84" s="188"/>
      <c r="ALL84" s="188"/>
      <c r="ALM84" s="188"/>
      <c r="ALN84" s="188"/>
      <c r="ALO84" s="188"/>
      <c r="ALP84" s="188"/>
      <c r="ALQ84" s="188"/>
      <c r="ALR84" s="188"/>
      <c r="ALS84" s="188"/>
      <c r="ALT84" s="188"/>
      <c r="ALU84" s="188"/>
      <c r="ALV84" s="188"/>
      <c r="ALW84" s="188"/>
      <c r="ALX84" s="188"/>
      <c r="ALY84" s="188"/>
      <c r="ALZ84" s="188"/>
      <c r="AMA84" s="188"/>
      <c r="AMB84" s="188"/>
      <c r="AMC84" s="188"/>
      <c r="AMD84" s="188"/>
      <c r="AME84" s="188"/>
      <c r="AMF84" s="188"/>
      <c r="AMG84" s="188"/>
      <c r="AMH84" s="188"/>
      <c r="AMI84" s="188"/>
      <c r="AMJ84" s="188"/>
      <c r="AMK84" s="188"/>
      <c r="AML84" s="188"/>
      <c r="AMM84" s="188"/>
      <c r="AMN84" s="188"/>
      <c r="AMO84" s="188"/>
      <c r="AMP84" s="188"/>
      <c r="AMQ84" s="188"/>
      <c r="AMR84" s="188"/>
      <c r="AMS84" s="188"/>
      <c r="AMT84" s="188"/>
      <c r="AMU84" s="188"/>
      <c r="AMV84" s="188"/>
      <c r="AMW84" s="188"/>
      <c r="AMX84" s="188"/>
      <c r="AMY84" s="188"/>
      <c r="AMZ84" s="188"/>
      <c r="ANA84" s="188"/>
      <c r="ANB84" s="188"/>
      <c r="ANC84" s="188"/>
      <c r="AND84" s="188"/>
      <c r="ANE84" s="188"/>
      <c r="ANF84" s="188"/>
      <c r="ANG84" s="188"/>
      <c r="ANH84" s="188"/>
      <c r="ANI84" s="188"/>
      <c r="ANJ84" s="188"/>
      <c r="ANK84" s="188"/>
      <c r="ANL84" s="188"/>
      <c r="ANM84" s="188"/>
      <c r="ANN84" s="188"/>
      <c r="ANO84" s="188"/>
      <c r="ANP84" s="188"/>
      <c r="ANQ84" s="188"/>
      <c r="ANR84" s="188"/>
      <c r="ANS84" s="188"/>
      <c r="ANT84" s="188"/>
      <c r="ANU84" s="188"/>
      <c r="ANV84" s="188"/>
      <c r="ANW84" s="188"/>
      <c r="ANX84" s="188"/>
      <c r="ANY84" s="188"/>
      <c r="ANZ84" s="188"/>
      <c r="AOA84" s="188"/>
      <c r="AOB84" s="188"/>
      <c r="AOC84" s="188"/>
      <c r="AOD84" s="188"/>
      <c r="AOE84" s="188"/>
      <c r="AOF84" s="188"/>
      <c r="AOG84" s="188"/>
      <c r="AOH84" s="188"/>
      <c r="AOI84" s="188"/>
      <c r="AOJ84" s="188"/>
      <c r="AOK84" s="188"/>
      <c r="AOL84" s="188"/>
      <c r="AOM84" s="188"/>
      <c r="AON84" s="188"/>
      <c r="AOO84" s="188"/>
      <c r="AOP84" s="188"/>
      <c r="AOQ84" s="188"/>
      <c r="AOR84" s="188"/>
      <c r="AOS84" s="188"/>
      <c r="AOT84" s="188"/>
      <c r="AOU84" s="188"/>
      <c r="AOV84" s="188"/>
      <c r="AOW84" s="188"/>
      <c r="AOX84" s="188"/>
      <c r="AOY84" s="188"/>
      <c r="AOZ84" s="188"/>
      <c r="APA84" s="188"/>
      <c r="APB84" s="188"/>
      <c r="APC84" s="188"/>
      <c r="APD84" s="188"/>
      <c r="APE84" s="188"/>
      <c r="APF84" s="188"/>
      <c r="APG84" s="188"/>
      <c r="APH84" s="188"/>
      <c r="API84" s="188"/>
      <c r="APJ84" s="188"/>
      <c r="APK84" s="188"/>
      <c r="APL84" s="188"/>
      <c r="APM84" s="188"/>
      <c r="APN84" s="188"/>
      <c r="APO84" s="188"/>
      <c r="APP84" s="188"/>
      <c r="APQ84" s="188"/>
      <c r="APR84" s="188"/>
      <c r="APS84" s="188"/>
      <c r="APT84" s="188"/>
      <c r="APU84" s="188"/>
      <c r="APV84" s="188"/>
      <c r="APW84" s="188"/>
      <c r="APX84" s="188"/>
      <c r="APY84" s="188"/>
      <c r="APZ84" s="188"/>
      <c r="AQA84" s="188"/>
      <c r="AQB84" s="188"/>
      <c r="AQC84" s="188"/>
      <c r="AQD84" s="188"/>
      <c r="AQE84" s="188"/>
      <c r="AQF84" s="188"/>
      <c r="AQG84" s="188"/>
      <c r="AQH84" s="188"/>
      <c r="AQI84" s="188"/>
      <c r="AQJ84" s="188"/>
      <c r="AQK84" s="188"/>
      <c r="AQL84" s="188"/>
      <c r="AQM84" s="188"/>
      <c r="AQN84" s="188"/>
      <c r="AQO84" s="188"/>
      <c r="AQP84" s="188"/>
      <c r="AQQ84" s="188"/>
      <c r="AQR84" s="188"/>
      <c r="AQS84" s="188"/>
      <c r="AQT84" s="188"/>
      <c r="AQU84" s="188"/>
      <c r="AQV84" s="188"/>
      <c r="AQW84" s="188"/>
      <c r="AQX84" s="188"/>
      <c r="AQY84" s="188"/>
      <c r="AQZ84" s="188"/>
      <c r="ARA84" s="188"/>
      <c r="ARB84" s="188"/>
      <c r="ARC84" s="188"/>
      <c r="ARD84" s="188"/>
      <c r="ARE84" s="188"/>
      <c r="ARF84" s="188"/>
      <c r="ARG84" s="188"/>
      <c r="ARH84" s="188"/>
      <c r="ARI84" s="188"/>
      <c r="ARJ84" s="188"/>
      <c r="ARK84" s="188"/>
      <c r="ARL84" s="188"/>
      <c r="ARM84" s="188"/>
      <c r="ARN84" s="188"/>
      <c r="ARO84" s="188"/>
      <c r="ARP84" s="188"/>
      <c r="ARQ84" s="188"/>
      <c r="ARR84" s="188"/>
      <c r="ARS84" s="188"/>
      <c r="ART84" s="188"/>
      <c r="ARU84" s="188"/>
      <c r="ARV84" s="188"/>
      <c r="ARW84" s="188"/>
      <c r="ARX84" s="188"/>
      <c r="ARY84" s="188"/>
      <c r="ARZ84" s="188"/>
      <c r="ASA84" s="188"/>
      <c r="ASB84" s="188"/>
      <c r="ASC84" s="188"/>
      <c r="ASD84" s="188"/>
      <c r="ASE84" s="188"/>
      <c r="ASF84" s="188"/>
      <c r="ASG84" s="188"/>
      <c r="ASH84" s="188"/>
      <c r="ASI84" s="188"/>
      <c r="ASJ84" s="188"/>
      <c r="ASK84" s="188"/>
      <c r="ASL84" s="188"/>
      <c r="ASM84" s="188"/>
      <c r="ASN84" s="188"/>
      <c r="ASO84" s="188"/>
      <c r="ASP84" s="188"/>
      <c r="ASQ84" s="188"/>
      <c r="ASR84" s="188"/>
      <c r="ASS84" s="188"/>
      <c r="AST84" s="188"/>
      <c r="ASU84" s="188"/>
      <c r="ASV84" s="188"/>
      <c r="ASW84" s="188"/>
      <c r="ASX84" s="188"/>
      <c r="ASY84" s="188"/>
      <c r="ASZ84" s="188"/>
      <c r="ATA84" s="188"/>
      <c r="ATB84" s="188"/>
      <c r="ATC84" s="188"/>
      <c r="ATD84" s="188"/>
      <c r="ATE84" s="188"/>
      <c r="ATF84" s="188"/>
      <c r="ATG84" s="188"/>
      <c r="ATH84" s="188"/>
      <c r="ATI84" s="188"/>
      <c r="ATJ84" s="188"/>
      <c r="ATK84" s="188"/>
      <c r="ATL84" s="188"/>
      <c r="ATM84" s="188"/>
      <c r="ATN84" s="188"/>
      <c r="ATO84" s="188"/>
      <c r="ATP84" s="188"/>
      <c r="ATQ84" s="188"/>
      <c r="ATR84" s="188"/>
      <c r="ATS84" s="188"/>
      <c r="ATT84" s="188"/>
      <c r="ATU84" s="188"/>
      <c r="ATV84" s="188"/>
      <c r="ATW84" s="188"/>
      <c r="ATX84" s="188"/>
      <c r="ATY84" s="188"/>
      <c r="ATZ84" s="188"/>
      <c r="AUA84" s="188"/>
      <c r="AUB84" s="188"/>
      <c r="AUC84" s="188"/>
      <c r="AUD84" s="188"/>
      <c r="AUE84" s="188"/>
      <c r="AUF84" s="188"/>
      <c r="AUG84" s="188"/>
      <c r="AUH84" s="188"/>
      <c r="AUI84" s="188"/>
      <c r="AUJ84" s="188"/>
      <c r="AUK84" s="188"/>
      <c r="AUL84" s="188"/>
      <c r="AUM84" s="188"/>
      <c r="AUN84" s="188"/>
      <c r="AUO84" s="188"/>
      <c r="AUP84" s="188"/>
      <c r="AUQ84" s="188"/>
      <c r="AUR84" s="188"/>
      <c r="AUS84" s="188"/>
      <c r="AUT84" s="188"/>
      <c r="AUU84" s="188"/>
      <c r="AUV84" s="188"/>
      <c r="AUW84" s="188"/>
      <c r="AUX84" s="188"/>
      <c r="AUY84" s="188"/>
      <c r="AUZ84" s="188"/>
      <c r="AVA84" s="188"/>
      <c r="AVB84" s="188"/>
      <c r="AVC84" s="188"/>
      <c r="AVD84" s="188"/>
      <c r="AVE84" s="188"/>
      <c r="AVF84" s="188"/>
      <c r="AVG84" s="188"/>
      <c r="AVH84" s="188"/>
      <c r="AVI84" s="188"/>
      <c r="AVJ84" s="188"/>
      <c r="AVK84" s="188"/>
      <c r="AVL84" s="188"/>
      <c r="AVM84" s="188"/>
      <c r="AVN84" s="188"/>
      <c r="AVO84" s="188"/>
      <c r="AVP84" s="188"/>
      <c r="AVQ84" s="188"/>
      <c r="AVR84" s="188"/>
      <c r="AVS84" s="188"/>
      <c r="AVT84" s="188"/>
      <c r="AVU84" s="188"/>
      <c r="AVV84" s="188"/>
      <c r="AVW84" s="188"/>
      <c r="AVX84" s="188"/>
      <c r="AVY84" s="188"/>
      <c r="AVZ84" s="188"/>
      <c r="AWA84" s="188"/>
      <c r="AWB84" s="188"/>
      <c r="AWC84" s="188"/>
      <c r="AWD84" s="188"/>
      <c r="AWE84" s="188"/>
      <c r="AWF84" s="188"/>
      <c r="AWG84" s="188"/>
      <c r="AWH84" s="188"/>
      <c r="AWI84" s="188"/>
      <c r="AWJ84" s="188"/>
      <c r="AWK84" s="188"/>
      <c r="AWL84" s="188"/>
      <c r="AWM84" s="188"/>
      <c r="AWN84" s="188"/>
      <c r="AWO84" s="188"/>
      <c r="AWP84" s="188"/>
      <c r="AWQ84" s="188"/>
      <c r="AWR84" s="188"/>
      <c r="AWS84" s="188"/>
      <c r="AWT84" s="188"/>
      <c r="AWU84" s="188"/>
      <c r="AWV84" s="188"/>
      <c r="AWW84" s="188"/>
      <c r="AWX84" s="188"/>
      <c r="AWY84" s="188"/>
      <c r="AWZ84" s="188"/>
      <c r="AXA84" s="188"/>
      <c r="AXB84" s="188"/>
      <c r="AXC84" s="188"/>
      <c r="AXD84" s="188"/>
      <c r="AXE84" s="188"/>
      <c r="AXF84" s="188"/>
      <c r="AXG84" s="188"/>
      <c r="AXH84" s="188"/>
      <c r="AXI84" s="188"/>
      <c r="AXJ84" s="188"/>
      <c r="AXK84" s="188"/>
      <c r="AXL84" s="188"/>
      <c r="AXM84" s="188"/>
      <c r="AXN84" s="188"/>
      <c r="AXO84" s="188"/>
      <c r="AXP84" s="188"/>
      <c r="AXQ84" s="188"/>
      <c r="AXR84" s="188"/>
      <c r="AXS84" s="188"/>
      <c r="AXT84" s="188"/>
      <c r="AXU84" s="188"/>
      <c r="AXV84" s="188"/>
      <c r="AXW84" s="188"/>
      <c r="AXX84" s="188"/>
      <c r="AXY84" s="188"/>
      <c r="AXZ84" s="188"/>
      <c r="AYA84" s="188"/>
      <c r="AYB84" s="188"/>
      <c r="AYC84" s="188"/>
      <c r="AYD84" s="188"/>
      <c r="AYE84" s="188"/>
      <c r="AYF84" s="188"/>
      <c r="AYG84" s="188"/>
      <c r="AYH84" s="188"/>
      <c r="AYI84" s="188"/>
      <c r="AYJ84" s="188"/>
      <c r="AYK84" s="188"/>
      <c r="AYL84" s="188"/>
      <c r="AYM84" s="188"/>
      <c r="AYN84" s="188"/>
      <c r="AYO84" s="188"/>
      <c r="AYP84" s="188"/>
      <c r="AYQ84" s="188"/>
      <c r="AYR84" s="188"/>
      <c r="AYS84" s="188"/>
      <c r="AYT84" s="188"/>
      <c r="AYU84" s="188"/>
      <c r="AYV84" s="188"/>
      <c r="AYW84" s="188"/>
      <c r="AYX84" s="188"/>
      <c r="AYY84" s="188"/>
      <c r="AYZ84" s="188"/>
      <c r="AZA84" s="188"/>
      <c r="AZB84" s="188"/>
      <c r="AZC84" s="188"/>
      <c r="AZD84" s="188"/>
      <c r="AZE84" s="188"/>
      <c r="AZF84" s="188"/>
      <c r="AZG84" s="188"/>
      <c r="AZH84" s="188"/>
      <c r="AZI84" s="188"/>
      <c r="AZJ84" s="188"/>
      <c r="AZK84" s="188"/>
      <c r="AZL84" s="188"/>
      <c r="AZM84" s="188"/>
      <c r="AZN84" s="188"/>
      <c r="AZO84" s="188"/>
      <c r="AZP84" s="188"/>
      <c r="AZQ84" s="188"/>
      <c r="AZR84" s="188"/>
      <c r="AZS84" s="188"/>
      <c r="AZT84" s="188"/>
      <c r="AZU84" s="188"/>
      <c r="AZV84" s="188"/>
      <c r="AZW84" s="188"/>
      <c r="AZX84" s="188"/>
      <c r="AZY84" s="188"/>
      <c r="AZZ84" s="188"/>
      <c r="BAA84" s="188"/>
      <c r="BAB84" s="188"/>
      <c r="BAC84" s="188"/>
      <c r="BAD84" s="188"/>
      <c r="BAE84" s="188"/>
      <c r="BAF84" s="188"/>
      <c r="BAG84" s="188"/>
      <c r="BAH84" s="188"/>
      <c r="BAI84" s="188"/>
      <c r="BAJ84" s="188"/>
      <c r="BAK84" s="188"/>
      <c r="BAL84" s="188"/>
      <c r="BAM84" s="188"/>
      <c r="BAN84" s="188"/>
      <c r="BAO84" s="188"/>
      <c r="BAP84" s="188"/>
      <c r="BAQ84" s="188"/>
      <c r="BAR84" s="188"/>
      <c r="BAS84" s="188"/>
      <c r="BAT84" s="188"/>
      <c r="BAU84" s="188"/>
      <c r="BAV84" s="188"/>
      <c r="BAW84" s="188"/>
      <c r="BAX84" s="188"/>
      <c r="BAY84" s="188"/>
      <c r="BAZ84" s="188"/>
      <c r="BBA84" s="188"/>
      <c r="BBB84" s="188"/>
      <c r="BBC84" s="188"/>
      <c r="BBD84" s="188"/>
      <c r="BBE84" s="188"/>
      <c r="BBF84" s="188"/>
      <c r="BBG84" s="188"/>
      <c r="BBH84" s="188"/>
      <c r="BBI84" s="188"/>
      <c r="BBJ84" s="188"/>
      <c r="BBK84" s="188"/>
      <c r="BBL84" s="188"/>
      <c r="BBM84" s="188"/>
      <c r="BBN84" s="188"/>
      <c r="BBO84" s="188"/>
      <c r="BBP84" s="188"/>
      <c r="BBQ84" s="188"/>
      <c r="BBR84" s="188"/>
      <c r="BBS84" s="188"/>
      <c r="BBT84" s="188"/>
      <c r="BBU84" s="188"/>
      <c r="BBV84" s="188"/>
      <c r="BBW84" s="188"/>
      <c r="BBX84" s="188"/>
      <c r="BBY84" s="188"/>
      <c r="BBZ84" s="188"/>
      <c r="BCA84" s="188"/>
      <c r="BCB84" s="188"/>
      <c r="BCC84" s="188"/>
      <c r="BCD84" s="188"/>
      <c r="BCE84" s="188"/>
      <c r="BCF84" s="188"/>
      <c r="BCG84" s="188"/>
      <c r="BCH84" s="188"/>
      <c r="BCI84" s="188"/>
      <c r="BCJ84" s="188"/>
      <c r="BCK84" s="188"/>
      <c r="BCL84" s="188"/>
      <c r="BCM84" s="188"/>
      <c r="BCN84" s="188"/>
      <c r="BCO84" s="188"/>
      <c r="BCP84" s="188"/>
      <c r="BCQ84" s="188"/>
      <c r="BCR84" s="188"/>
      <c r="BCS84" s="188"/>
      <c r="BCT84" s="188"/>
      <c r="BCU84" s="188"/>
      <c r="BCV84" s="188"/>
      <c r="BCW84" s="188"/>
      <c r="BCX84" s="188"/>
      <c r="BCY84" s="188"/>
      <c r="BCZ84" s="188"/>
      <c r="BDA84" s="188"/>
      <c r="BDB84" s="188"/>
      <c r="BDC84" s="188"/>
      <c r="BDD84" s="188"/>
      <c r="BDE84" s="188"/>
      <c r="BDF84" s="188"/>
      <c r="BDG84" s="188"/>
      <c r="BDH84" s="188"/>
      <c r="BDI84" s="188"/>
      <c r="BDJ84" s="188"/>
      <c r="BDK84" s="188"/>
      <c r="BDL84" s="188"/>
      <c r="BDM84" s="188"/>
      <c r="BDN84" s="188"/>
      <c r="BDO84" s="188"/>
      <c r="BDP84" s="188"/>
      <c r="BDQ84" s="188"/>
      <c r="BDR84" s="188"/>
      <c r="BDS84" s="188"/>
      <c r="BDT84" s="188"/>
      <c r="BDU84" s="188"/>
      <c r="BDV84" s="188"/>
      <c r="BDW84" s="188"/>
      <c r="BDX84" s="188"/>
      <c r="BDY84" s="188"/>
      <c r="BDZ84" s="188"/>
      <c r="BEA84" s="188"/>
      <c r="BEB84" s="188"/>
      <c r="BEC84" s="188"/>
      <c r="BED84" s="188"/>
      <c r="BEE84" s="188"/>
      <c r="BEF84" s="188"/>
      <c r="BEG84" s="188"/>
      <c r="BEH84" s="188"/>
      <c r="BEI84" s="188"/>
      <c r="BEJ84" s="188"/>
      <c r="BEK84" s="188"/>
      <c r="BEL84" s="188"/>
      <c r="BEM84" s="188"/>
      <c r="BEN84" s="188"/>
      <c r="BEO84" s="188"/>
      <c r="BEP84" s="188"/>
      <c r="BEQ84" s="188"/>
      <c r="BER84" s="188"/>
      <c r="BES84" s="188"/>
      <c r="BET84" s="188"/>
      <c r="BEU84" s="188"/>
      <c r="BEV84" s="188"/>
      <c r="BEW84" s="188"/>
      <c r="BEX84" s="188"/>
      <c r="BEY84" s="188"/>
      <c r="BEZ84" s="188"/>
      <c r="BFA84" s="188"/>
      <c r="BFB84" s="188"/>
      <c r="BFC84" s="188"/>
      <c r="BFD84" s="188"/>
      <c r="BFE84" s="188"/>
      <c r="BFF84" s="188"/>
      <c r="BFG84" s="188"/>
      <c r="BFH84" s="188"/>
      <c r="BFI84" s="188"/>
      <c r="BFJ84" s="188"/>
      <c r="BFK84" s="188"/>
      <c r="BFL84" s="188"/>
      <c r="BFM84" s="188"/>
      <c r="BFN84" s="188"/>
      <c r="BFO84" s="188"/>
      <c r="BFP84" s="188"/>
      <c r="BFQ84" s="188"/>
      <c r="BFR84" s="188"/>
      <c r="BFS84" s="188"/>
      <c r="BFT84" s="188"/>
      <c r="BFU84" s="188"/>
      <c r="BFV84" s="188"/>
      <c r="BFW84" s="188"/>
      <c r="BFX84" s="188"/>
      <c r="BFY84" s="188"/>
      <c r="BFZ84" s="188"/>
      <c r="BGA84" s="188"/>
      <c r="BGB84" s="188"/>
      <c r="BGC84" s="188"/>
      <c r="BGD84" s="188"/>
      <c r="BGE84" s="188"/>
      <c r="BGF84" s="188"/>
      <c r="BGG84" s="188"/>
      <c r="BGH84" s="188"/>
      <c r="BGI84" s="188"/>
      <c r="BGJ84" s="188"/>
      <c r="BGK84" s="188"/>
      <c r="BGL84" s="188"/>
      <c r="BGM84" s="188"/>
      <c r="BGN84" s="188"/>
      <c r="BGO84" s="188"/>
      <c r="BGP84" s="188"/>
      <c r="BGQ84" s="188"/>
      <c r="BGR84" s="188"/>
      <c r="BGS84" s="188"/>
      <c r="BGT84" s="188"/>
      <c r="BGU84" s="188"/>
      <c r="BGV84" s="188"/>
      <c r="BGW84" s="188"/>
      <c r="BGX84" s="188"/>
      <c r="BGY84" s="188"/>
      <c r="BGZ84" s="188"/>
      <c r="BHA84" s="188"/>
      <c r="BHB84" s="188"/>
      <c r="BHC84" s="188"/>
      <c r="BHD84" s="188"/>
      <c r="BHE84" s="188"/>
      <c r="BHF84" s="188"/>
      <c r="BHG84" s="188"/>
      <c r="BHH84" s="188"/>
      <c r="BHI84" s="188"/>
      <c r="BHJ84" s="188"/>
      <c r="BHK84" s="188"/>
      <c r="BHL84" s="188"/>
      <c r="BHM84" s="188"/>
      <c r="BHN84" s="188"/>
      <c r="BHO84" s="188"/>
      <c r="BHP84" s="188"/>
      <c r="BHQ84" s="188"/>
      <c r="BHR84" s="188"/>
      <c r="BHS84" s="188"/>
      <c r="BHT84" s="188"/>
      <c r="BHU84" s="188"/>
      <c r="BHV84" s="188"/>
      <c r="BHW84" s="188"/>
      <c r="BHX84" s="188"/>
      <c r="BHY84" s="188"/>
      <c r="BHZ84" s="188"/>
      <c r="BIA84" s="188"/>
      <c r="BIB84" s="188"/>
      <c r="BIC84" s="188"/>
      <c r="BID84" s="188"/>
      <c r="BIE84" s="188"/>
      <c r="BIF84" s="188"/>
      <c r="BIG84" s="188"/>
      <c r="BIH84" s="188"/>
      <c r="BII84" s="188"/>
      <c r="BIJ84" s="188"/>
      <c r="BIK84" s="188"/>
      <c r="BIL84" s="188"/>
      <c r="BIM84" s="188"/>
      <c r="BIN84" s="188"/>
      <c r="BIO84" s="188"/>
      <c r="BIP84" s="188"/>
      <c r="BIQ84" s="188"/>
      <c r="BIR84" s="188"/>
      <c r="BIS84" s="188"/>
      <c r="BIT84" s="188"/>
      <c r="BIU84" s="188"/>
      <c r="BIV84" s="188"/>
      <c r="BIW84" s="188"/>
      <c r="BIX84" s="188"/>
      <c r="BIY84" s="188"/>
      <c r="BIZ84" s="188"/>
      <c r="BJA84" s="188"/>
      <c r="BJB84" s="188"/>
      <c r="BJC84" s="188"/>
      <c r="BJD84" s="188"/>
      <c r="BJE84" s="188"/>
      <c r="BJF84" s="188"/>
      <c r="BJG84" s="188"/>
      <c r="BJH84" s="188"/>
      <c r="BJI84" s="188"/>
      <c r="BJJ84" s="188"/>
      <c r="BJK84" s="188"/>
      <c r="BJL84" s="188"/>
      <c r="BJM84" s="188"/>
      <c r="BJN84" s="188"/>
      <c r="BJO84" s="188"/>
      <c r="BJP84" s="188"/>
      <c r="BJQ84" s="188"/>
      <c r="BJR84" s="188"/>
      <c r="BJS84" s="188"/>
      <c r="BJT84" s="188"/>
      <c r="BJU84" s="188"/>
      <c r="BJV84" s="188"/>
      <c r="BJW84" s="188"/>
      <c r="BJX84" s="188"/>
      <c r="BJY84" s="188"/>
      <c r="BJZ84" s="188"/>
      <c r="BKA84" s="188"/>
      <c r="BKB84" s="188"/>
      <c r="BKC84" s="188"/>
      <c r="BKD84" s="188"/>
      <c r="BKE84" s="188"/>
      <c r="BKF84" s="188"/>
      <c r="BKG84" s="188"/>
      <c r="BKH84" s="188"/>
      <c r="BKI84" s="188"/>
      <c r="BKJ84" s="188"/>
      <c r="BKK84" s="188"/>
      <c r="BKL84" s="188"/>
      <c r="BKM84" s="188"/>
      <c r="BKN84" s="188"/>
      <c r="BKO84" s="188"/>
      <c r="BKP84" s="188"/>
      <c r="BKQ84" s="188"/>
      <c r="BKR84" s="188"/>
      <c r="BKS84" s="188"/>
      <c r="BKT84" s="188"/>
      <c r="BKU84" s="188"/>
      <c r="BKV84" s="188"/>
      <c r="BKW84" s="188"/>
      <c r="BKX84" s="188"/>
      <c r="BKY84" s="188"/>
      <c r="BKZ84" s="188"/>
      <c r="BLA84" s="188"/>
      <c r="BLB84" s="188"/>
      <c r="BLC84" s="188"/>
      <c r="BLD84" s="188"/>
      <c r="BLE84" s="188"/>
      <c r="BLF84" s="188"/>
      <c r="BLG84" s="188"/>
      <c r="BLH84" s="188"/>
      <c r="BLI84" s="188"/>
      <c r="BLJ84" s="188"/>
      <c r="BLK84" s="188"/>
      <c r="BLL84" s="188"/>
      <c r="BLM84" s="188"/>
      <c r="BLN84" s="188"/>
      <c r="BLO84" s="188"/>
      <c r="BLP84" s="188"/>
      <c r="BLQ84" s="188"/>
      <c r="BLR84" s="188"/>
      <c r="BLS84" s="188"/>
      <c r="BLT84" s="188"/>
      <c r="BLU84" s="188"/>
      <c r="BLV84" s="188"/>
      <c r="BLW84" s="188"/>
      <c r="BLX84" s="188"/>
      <c r="BLY84" s="188"/>
      <c r="BLZ84" s="188"/>
      <c r="BMA84" s="188"/>
      <c r="BMB84" s="188"/>
      <c r="BMC84" s="188"/>
      <c r="BMD84" s="188"/>
      <c r="BME84" s="188"/>
      <c r="BMF84" s="188"/>
      <c r="BMG84" s="188"/>
      <c r="BMH84" s="188"/>
      <c r="BMI84" s="188"/>
      <c r="BMJ84" s="188"/>
      <c r="BMK84" s="188"/>
      <c r="BML84" s="188"/>
      <c r="BMM84" s="188"/>
      <c r="BMN84" s="188"/>
      <c r="BMO84" s="188"/>
      <c r="BMP84" s="188"/>
      <c r="BMQ84" s="188"/>
      <c r="BMR84" s="188"/>
      <c r="BMS84" s="188"/>
      <c r="BMT84" s="188"/>
      <c r="BMU84" s="188"/>
      <c r="BMV84" s="188"/>
      <c r="BMW84" s="188"/>
      <c r="BMX84" s="188"/>
      <c r="BMY84" s="188"/>
      <c r="BMZ84" s="188"/>
      <c r="BNA84" s="188"/>
      <c r="BNB84" s="188"/>
      <c r="BNC84" s="188"/>
      <c r="BND84" s="188"/>
      <c r="BNE84" s="188"/>
      <c r="BNF84" s="188"/>
      <c r="BNG84" s="188"/>
      <c r="BNH84" s="188"/>
      <c r="BNI84" s="188"/>
      <c r="BNJ84" s="188"/>
      <c r="BNK84" s="188"/>
      <c r="BNL84" s="188"/>
      <c r="BNM84" s="188"/>
      <c r="BNN84" s="188"/>
      <c r="BNO84" s="188"/>
      <c r="BNP84" s="188"/>
      <c r="BNQ84" s="188"/>
      <c r="BNR84" s="188"/>
      <c r="BNS84" s="188"/>
      <c r="BNT84" s="188"/>
      <c r="BNU84" s="188"/>
      <c r="BNV84" s="188"/>
      <c r="BNW84" s="188"/>
      <c r="BNX84" s="188"/>
      <c r="BNY84" s="188"/>
      <c r="BNZ84" s="188"/>
      <c r="BOA84" s="188"/>
      <c r="BOB84" s="188"/>
      <c r="BOC84" s="188"/>
      <c r="BOD84" s="188"/>
      <c r="BOE84" s="188"/>
      <c r="BOF84" s="188"/>
      <c r="BOG84" s="188"/>
      <c r="BOH84" s="188"/>
      <c r="BOI84" s="188"/>
      <c r="BOJ84" s="188"/>
      <c r="BOK84" s="188"/>
      <c r="BOL84" s="188"/>
      <c r="BOM84" s="188"/>
      <c r="BON84" s="188"/>
      <c r="BOO84" s="188"/>
      <c r="BOP84" s="188"/>
      <c r="BOQ84" s="188"/>
      <c r="BOR84" s="188"/>
      <c r="BOS84" s="188"/>
      <c r="BOT84" s="188"/>
      <c r="BOU84" s="188"/>
      <c r="BOV84" s="188"/>
      <c r="BOW84" s="188"/>
      <c r="BOX84" s="188"/>
      <c r="BOY84" s="188"/>
      <c r="BOZ84" s="188"/>
      <c r="BPA84" s="188"/>
      <c r="BPB84" s="188"/>
      <c r="BPC84" s="188"/>
      <c r="BPD84" s="188"/>
      <c r="BPE84" s="188"/>
      <c r="BPF84" s="188"/>
      <c r="BPG84" s="188"/>
      <c r="BPH84" s="188"/>
      <c r="BPI84" s="188"/>
      <c r="BPJ84" s="188"/>
      <c r="BPK84" s="188"/>
      <c r="BPL84" s="188"/>
      <c r="BPM84" s="188"/>
      <c r="BPN84" s="188"/>
      <c r="BPO84" s="188"/>
      <c r="BPP84" s="188"/>
      <c r="BPQ84" s="188"/>
      <c r="BPR84" s="188"/>
      <c r="BPS84" s="188"/>
      <c r="BPT84" s="188"/>
      <c r="BPU84" s="188"/>
      <c r="BPV84" s="188"/>
      <c r="BPW84" s="188"/>
      <c r="BPX84" s="188"/>
      <c r="BPY84" s="188"/>
      <c r="BPZ84" s="188"/>
      <c r="BQA84" s="188"/>
      <c r="BQB84" s="188"/>
      <c r="BQC84" s="188"/>
      <c r="BQD84" s="188"/>
      <c r="BQE84" s="188"/>
      <c r="BQF84" s="188"/>
      <c r="BQG84" s="188"/>
      <c r="BQH84" s="188"/>
      <c r="BQI84" s="188"/>
      <c r="BQJ84" s="188"/>
      <c r="BQK84" s="188"/>
      <c r="BQL84" s="188"/>
      <c r="BQM84" s="188"/>
      <c r="BQN84" s="188"/>
      <c r="BQO84" s="188"/>
      <c r="BQP84" s="188"/>
      <c r="BQQ84" s="188"/>
      <c r="BQR84" s="188"/>
      <c r="BQS84" s="188"/>
      <c r="BQT84" s="188"/>
      <c r="BQU84" s="188"/>
      <c r="BQV84" s="188"/>
      <c r="BQW84" s="188"/>
      <c r="BQX84" s="188"/>
      <c r="BQY84" s="188"/>
      <c r="BQZ84" s="188"/>
      <c r="BRA84" s="188"/>
      <c r="BRB84" s="188"/>
      <c r="BRC84" s="188"/>
      <c r="BRD84" s="188"/>
      <c r="BRE84" s="188"/>
      <c r="BRF84" s="188"/>
      <c r="BRG84" s="188"/>
      <c r="BRH84" s="188"/>
      <c r="BRI84" s="188"/>
      <c r="BRJ84" s="188"/>
      <c r="BRK84" s="188"/>
      <c r="BRL84" s="188"/>
      <c r="BRM84" s="188"/>
      <c r="BRN84" s="188"/>
      <c r="BRO84" s="188"/>
      <c r="BRP84" s="188"/>
      <c r="BRQ84" s="188"/>
      <c r="BRR84" s="188"/>
      <c r="BRS84" s="188"/>
      <c r="BRT84" s="188"/>
      <c r="BRU84" s="188"/>
      <c r="BRV84" s="188"/>
      <c r="BRW84" s="188"/>
      <c r="BRX84" s="188"/>
      <c r="BRY84" s="188"/>
      <c r="BRZ84" s="188"/>
      <c r="BSA84" s="188"/>
      <c r="BSB84" s="188"/>
      <c r="BSC84" s="188"/>
      <c r="BSD84" s="188"/>
      <c r="BSE84" s="188"/>
      <c r="BSF84" s="188"/>
      <c r="BSG84" s="188"/>
      <c r="BSH84" s="188"/>
      <c r="BSI84" s="188"/>
      <c r="BSJ84" s="188"/>
      <c r="BSK84" s="188"/>
      <c r="BSL84" s="188"/>
      <c r="BSM84" s="188"/>
      <c r="BSN84" s="188"/>
      <c r="BSO84" s="188"/>
      <c r="BSP84" s="188"/>
      <c r="BSQ84" s="188"/>
      <c r="BSR84" s="188"/>
      <c r="BSS84" s="188"/>
      <c r="BST84" s="188"/>
      <c r="BSU84" s="188"/>
      <c r="BSV84" s="188"/>
      <c r="BSW84" s="188"/>
      <c r="BSX84" s="188"/>
      <c r="BSY84" s="188"/>
      <c r="BSZ84" s="188"/>
      <c r="BTA84" s="188"/>
      <c r="BTB84" s="188"/>
      <c r="BTC84" s="188"/>
      <c r="BTD84" s="188"/>
      <c r="BTE84" s="188"/>
      <c r="BTF84" s="188"/>
      <c r="BTG84" s="188"/>
      <c r="BTH84" s="188"/>
      <c r="BTI84" s="188"/>
      <c r="BTJ84" s="188"/>
      <c r="BTK84" s="188"/>
      <c r="BTL84" s="188"/>
      <c r="BTM84" s="188"/>
      <c r="BTN84" s="188"/>
      <c r="BTO84" s="188"/>
      <c r="BTP84" s="188"/>
      <c r="BTQ84" s="188"/>
      <c r="BTR84" s="188"/>
      <c r="BTS84" s="188"/>
      <c r="BTT84" s="188"/>
      <c r="BTU84" s="188"/>
      <c r="BTV84" s="188"/>
      <c r="BTW84" s="188"/>
      <c r="BTX84" s="188"/>
      <c r="BTY84" s="188"/>
      <c r="BTZ84" s="188"/>
      <c r="BUA84" s="188"/>
      <c r="BUB84" s="188"/>
      <c r="BUC84" s="188"/>
      <c r="BUD84" s="188"/>
      <c r="BUE84" s="188"/>
      <c r="BUF84" s="188"/>
      <c r="BUG84" s="188"/>
      <c r="BUH84" s="188"/>
      <c r="BUI84" s="188"/>
      <c r="BUJ84" s="188"/>
      <c r="BUK84" s="188"/>
      <c r="BUL84" s="188"/>
      <c r="BUM84" s="188"/>
      <c r="BUN84" s="188"/>
      <c r="BUO84" s="188"/>
      <c r="BUP84" s="188"/>
      <c r="BUQ84" s="188"/>
      <c r="BUR84" s="188"/>
      <c r="BUS84" s="188"/>
      <c r="BUT84" s="188"/>
      <c r="BUU84" s="188"/>
      <c r="BUV84" s="188"/>
      <c r="BUW84" s="188"/>
      <c r="BUX84" s="188"/>
      <c r="BUY84" s="188"/>
      <c r="BUZ84" s="188"/>
      <c r="BVA84" s="188"/>
      <c r="BVB84" s="188"/>
      <c r="BVC84" s="188"/>
      <c r="BVD84" s="188"/>
      <c r="BVE84" s="188"/>
      <c r="BVF84" s="188"/>
      <c r="BVG84" s="188"/>
      <c r="BVH84" s="188"/>
      <c r="BVI84" s="188"/>
      <c r="BVJ84" s="188"/>
      <c r="BVK84" s="188"/>
      <c r="BVL84" s="188"/>
      <c r="BVM84" s="188"/>
      <c r="BVN84" s="188"/>
      <c r="BVO84" s="188"/>
      <c r="BVP84" s="188"/>
      <c r="BVQ84" s="188"/>
      <c r="BVR84" s="188"/>
      <c r="BVS84" s="188"/>
      <c r="BVT84" s="188"/>
      <c r="BVU84" s="188"/>
      <c r="BVV84" s="188"/>
      <c r="BVW84" s="188"/>
      <c r="BVX84" s="188"/>
      <c r="BVY84" s="188"/>
      <c r="BVZ84" s="188"/>
      <c r="BWA84" s="188"/>
      <c r="BWB84" s="188"/>
      <c r="BWC84" s="188"/>
      <c r="BWD84" s="188"/>
      <c r="BWE84" s="188"/>
      <c r="BWF84" s="188"/>
      <c r="BWG84" s="188"/>
      <c r="BWH84" s="188"/>
      <c r="BWI84" s="188"/>
      <c r="BWJ84" s="188"/>
      <c r="BWK84" s="188"/>
      <c r="BWL84" s="188"/>
      <c r="BWM84" s="188"/>
      <c r="BWN84" s="188"/>
      <c r="BWO84" s="188"/>
      <c r="BWP84" s="188"/>
      <c r="BWQ84" s="188"/>
      <c r="BWR84" s="188"/>
      <c r="BWS84" s="188"/>
      <c r="BWT84" s="188"/>
      <c r="BWU84" s="188"/>
      <c r="BWV84" s="188"/>
      <c r="BWW84" s="188"/>
      <c r="BWX84" s="188"/>
      <c r="BWY84" s="188"/>
      <c r="BWZ84" s="188"/>
      <c r="BXA84" s="188"/>
      <c r="BXB84" s="188"/>
      <c r="BXC84" s="188"/>
      <c r="BXD84" s="188"/>
      <c r="BXE84" s="188"/>
      <c r="BXF84" s="188"/>
      <c r="BXG84" s="188"/>
      <c r="BXH84" s="188"/>
      <c r="BXI84" s="188"/>
      <c r="BXJ84" s="188"/>
      <c r="BXK84" s="188"/>
      <c r="BXL84" s="188"/>
      <c r="BXM84" s="188"/>
      <c r="BXN84" s="188"/>
      <c r="BXO84" s="188"/>
      <c r="BXP84" s="188"/>
      <c r="BXQ84" s="188"/>
      <c r="BXR84" s="188"/>
      <c r="BXS84" s="188"/>
      <c r="BXT84" s="188"/>
      <c r="BXU84" s="188"/>
      <c r="BXV84" s="188"/>
      <c r="BXW84" s="188"/>
      <c r="BXX84" s="188"/>
      <c r="BXY84" s="188"/>
      <c r="BXZ84" s="188"/>
      <c r="BYA84" s="188"/>
      <c r="BYB84" s="188"/>
      <c r="BYC84" s="188"/>
      <c r="BYD84" s="188"/>
      <c r="BYE84" s="188"/>
      <c r="BYF84" s="188"/>
      <c r="BYG84" s="188"/>
      <c r="BYH84" s="188"/>
      <c r="BYI84" s="188"/>
      <c r="BYJ84" s="188"/>
      <c r="BYK84" s="188"/>
      <c r="BYL84" s="188"/>
      <c r="BYM84" s="188"/>
      <c r="BYN84" s="188"/>
      <c r="BYO84" s="188"/>
      <c r="BYP84" s="188"/>
      <c r="BYQ84" s="188"/>
      <c r="BYR84" s="188"/>
      <c r="BYS84" s="188"/>
      <c r="BYT84" s="188"/>
      <c r="BYU84" s="188"/>
      <c r="BYV84" s="188"/>
      <c r="BYW84" s="188"/>
      <c r="BYX84" s="188"/>
      <c r="BYY84" s="188"/>
      <c r="BYZ84" s="188"/>
      <c r="BZA84" s="188"/>
      <c r="BZB84" s="188"/>
      <c r="BZC84" s="188"/>
      <c r="BZD84" s="188"/>
      <c r="BZE84" s="188"/>
      <c r="BZF84" s="188"/>
      <c r="BZG84" s="188"/>
      <c r="BZH84" s="188"/>
      <c r="BZI84" s="188"/>
      <c r="BZJ84" s="188"/>
      <c r="BZK84" s="188"/>
      <c r="BZL84" s="188"/>
      <c r="BZM84" s="188"/>
      <c r="BZN84" s="188"/>
      <c r="BZO84" s="188"/>
      <c r="BZP84" s="188"/>
      <c r="BZQ84" s="188"/>
      <c r="BZR84" s="188"/>
      <c r="BZS84" s="188"/>
      <c r="BZT84" s="188"/>
      <c r="BZU84" s="188"/>
      <c r="BZV84" s="188"/>
      <c r="BZW84" s="188"/>
      <c r="BZX84" s="188"/>
      <c r="BZY84" s="188"/>
      <c r="BZZ84" s="188"/>
      <c r="CAA84" s="188"/>
      <c r="CAB84" s="188"/>
      <c r="CAC84" s="188"/>
      <c r="CAD84" s="188"/>
      <c r="CAE84" s="188"/>
      <c r="CAF84" s="188"/>
      <c r="CAG84" s="188"/>
      <c r="CAH84" s="188"/>
      <c r="CAI84" s="188"/>
      <c r="CAJ84" s="188"/>
      <c r="CAK84" s="188"/>
      <c r="CAL84" s="188"/>
      <c r="CAM84" s="188"/>
      <c r="CAN84" s="188"/>
      <c r="CAO84" s="188"/>
      <c r="CAP84" s="188"/>
      <c r="CAQ84" s="188"/>
      <c r="CAR84" s="188"/>
      <c r="CAS84" s="188"/>
      <c r="CAT84" s="188"/>
      <c r="CAU84" s="188"/>
      <c r="CAV84" s="188"/>
      <c r="CAW84" s="188"/>
      <c r="CAX84" s="188"/>
      <c r="CAY84" s="188"/>
      <c r="CAZ84" s="188"/>
      <c r="CBA84" s="188"/>
      <c r="CBB84" s="188"/>
      <c r="CBC84" s="188"/>
      <c r="CBD84" s="188"/>
      <c r="CBE84" s="188"/>
      <c r="CBF84" s="188"/>
      <c r="CBG84" s="188"/>
      <c r="CBH84" s="188"/>
      <c r="CBI84" s="188"/>
      <c r="CBJ84" s="188"/>
      <c r="CBK84" s="188"/>
      <c r="CBL84" s="188"/>
      <c r="CBM84" s="188"/>
      <c r="CBN84" s="188"/>
      <c r="CBO84" s="188"/>
      <c r="CBP84" s="188"/>
      <c r="CBQ84" s="188"/>
      <c r="CBR84" s="188"/>
      <c r="CBS84" s="188"/>
      <c r="CBT84" s="188"/>
      <c r="CBU84" s="188"/>
      <c r="CBV84" s="188"/>
      <c r="CBW84" s="188"/>
      <c r="CBX84" s="188"/>
      <c r="CBY84" s="188"/>
      <c r="CBZ84" s="188"/>
      <c r="CCA84" s="188"/>
      <c r="CCB84" s="188"/>
      <c r="CCC84" s="188"/>
      <c r="CCD84" s="188"/>
      <c r="CCE84" s="188"/>
      <c r="CCF84" s="188"/>
      <c r="CCG84" s="188"/>
      <c r="CCH84" s="188"/>
      <c r="CCI84" s="188"/>
      <c r="CCJ84" s="188"/>
      <c r="CCK84" s="188"/>
      <c r="CCL84" s="188"/>
      <c r="CCM84" s="188"/>
      <c r="CCN84" s="188"/>
      <c r="CCO84" s="188"/>
      <c r="CCP84" s="188"/>
      <c r="CCQ84" s="188"/>
      <c r="CCR84" s="188"/>
      <c r="CCS84" s="188"/>
      <c r="CCT84" s="188"/>
      <c r="CCU84" s="188"/>
      <c r="CCV84" s="188"/>
      <c r="CCW84" s="188"/>
      <c r="CCX84" s="188"/>
      <c r="CCY84" s="188"/>
      <c r="CCZ84" s="188"/>
      <c r="CDA84" s="188"/>
      <c r="CDB84" s="188"/>
      <c r="CDC84" s="188"/>
      <c r="CDD84" s="188"/>
      <c r="CDE84" s="188"/>
      <c r="CDF84" s="188"/>
      <c r="CDG84" s="188"/>
      <c r="CDH84" s="188"/>
      <c r="CDI84" s="188"/>
      <c r="CDJ84" s="188"/>
      <c r="CDK84" s="188"/>
      <c r="CDL84" s="188"/>
      <c r="CDM84" s="188"/>
      <c r="CDN84" s="188"/>
      <c r="CDO84" s="188"/>
      <c r="CDP84" s="188"/>
      <c r="CDQ84" s="188"/>
      <c r="CDR84" s="188"/>
      <c r="CDS84" s="188"/>
      <c r="CDT84" s="188"/>
      <c r="CDU84" s="188"/>
      <c r="CDV84" s="188"/>
      <c r="CDW84" s="188"/>
      <c r="CDX84" s="188"/>
      <c r="CDY84" s="188"/>
      <c r="CDZ84" s="188"/>
      <c r="CEA84" s="188"/>
      <c r="CEB84" s="188"/>
      <c r="CEC84" s="188"/>
      <c r="CED84" s="188"/>
      <c r="CEE84" s="188"/>
      <c r="CEF84" s="188"/>
      <c r="CEG84" s="188"/>
      <c r="CEH84" s="188"/>
      <c r="CEI84" s="188"/>
      <c r="CEJ84" s="188"/>
      <c r="CEK84" s="188"/>
      <c r="CEL84" s="188"/>
      <c r="CEM84" s="188"/>
      <c r="CEN84" s="188"/>
      <c r="CEO84" s="188"/>
      <c r="CEP84" s="188"/>
      <c r="CEQ84" s="188"/>
      <c r="CER84" s="188"/>
      <c r="CES84" s="188"/>
      <c r="CET84" s="188"/>
      <c r="CEU84" s="188"/>
      <c r="CEV84" s="188"/>
      <c r="CEW84" s="188"/>
      <c r="CEX84" s="188"/>
      <c r="CEY84" s="188"/>
      <c r="CEZ84" s="188"/>
      <c r="CFA84" s="188"/>
      <c r="CFB84" s="188"/>
      <c r="CFC84" s="188"/>
      <c r="CFD84" s="188"/>
      <c r="CFE84" s="188"/>
      <c r="CFF84" s="188"/>
      <c r="CFG84" s="188"/>
      <c r="CFH84" s="188"/>
      <c r="CFI84" s="188"/>
      <c r="CFJ84" s="188"/>
      <c r="CFK84" s="188"/>
      <c r="CFL84" s="188"/>
      <c r="CFM84" s="188"/>
      <c r="CFN84" s="188"/>
      <c r="CFO84" s="188"/>
      <c r="CFP84" s="188"/>
      <c r="CFQ84" s="188"/>
      <c r="CFR84" s="188"/>
      <c r="CFS84" s="188"/>
      <c r="CFT84" s="188"/>
      <c r="CFU84" s="188"/>
      <c r="CFV84" s="188"/>
      <c r="CFW84" s="188"/>
      <c r="CFX84" s="188"/>
      <c r="CFY84" s="188"/>
      <c r="CFZ84" s="188"/>
      <c r="CGA84" s="188"/>
      <c r="CGB84" s="188"/>
      <c r="CGC84" s="188"/>
      <c r="CGD84" s="188"/>
      <c r="CGE84" s="188"/>
      <c r="CGF84" s="188"/>
      <c r="CGG84" s="188"/>
      <c r="CGH84" s="188"/>
      <c r="CGI84" s="188"/>
      <c r="CGJ84" s="188"/>
      <c r="CGK84" s="188"/>
      <c r="CGL84" s="188"/>
      <c r="CGM84" s="188"/>
      <c r="CGN84" s="188"/>
      <c r="CGO84" s="188"/>
      <c r="CGP84" s="188"/>
      <c r="CGQ84" s="188"/>
      <c r="CGR84" s="188"/>
      <c r="CGS84" s="188"/>
      <c r="CGT84" s="188"/>
      <c r="CGU84" s="188"/>
      <c r="CGV84" s="188"/>
      <c r="CGW84" s="188"/>
      <c r="CGX84" s="188"/>
      <c r="CGY84" s="188"/>
      <c r="CGZ84" s="188"/>
      <c r="CHA84" s="188"/>
      <c r="CHB84" s="188"/>
      <c r="CHC84" s="188"/>
      <c r="CHD84" s="188"/>
      <c r="CHE84" s="188"/>
      <c r="CHF84" s="188"/>
      <c r="CHG84" s="188"/>
      <c r="CHH84" s="188"/>
      <c r="CHI84" s="188"/>
      <c r="CHJ84" s="188"/>
      <c r="CHK84" s="188"/>
      <c r="CHL84" s="188"/>
      <c r="CHM84" s="188"/>
      <c r="CHN84" s="188"/>
      <c r="CHO84" s="188"/>
      <c r="CHP84" s="188"/>
      <c r="CHQ84" s="188"/>
      <c r="CHR84" s="188"/>
      <c r="CHS84" s="188"/>
      <c r="CHT84" s="188"/>
      <c r="CHU84" s="188"/>
      <c r="CHV84" s="188"/>
      <c r="CHW84" s="188"/>
      <c r="CHX84" s="188"/>
      <c r="CHY84" s="188"/>
      <c r="CHZ84" s="188"/>
      <c r="CIA84" s="188"/>
      <c r="CIB84" s="188"/>
      <c r="CIC84" s="188"/>
      <c r="CID84" s="188"/>
      <c r="CIE84" s="188"/>
      <c r="CIF84" s="188"/>
      <c r="CIG84" s="188"/>
      <c r="CIH84" s="188"/>
      <c r="CII84" s="188"/>
      <c r="CIJ84" s="188"/>
      <c r="CIK84" s="188"/>
      <c r="CIL84" s="188"/>
      <c r="CIM84" s="188"/>
      <c r="CIN84" s="188"/>
      <c r="CIO84" s="188"/>
      <c r="CIP84" s="188"/>
      <c r="CIQ84" s="188"/>
      <c r="CIR84" s="188"/>
      <c r="CIS84" s="188"/>
      <c r="CIT84" s="188"/>
      <c r="CIU84" s="188"/>
      <c r="CIV84" s="188"/>
      <c r="CIW84" s="188"/>
      <c r="CIX84" s="188"/>
      <c r="CIY84" s="188"/>
      <c r="CIZ84" s="188"/>
      <c r="CJA84" s="188"/>
      <c r="CJB84" s="188"/>
      <c r="CJC84" s="188"/>
      <c r="CJD84" s="188"/>
      <c r="CJE84" s="188"/>
      <c r="CJF84" s="188"/>
      <c r="CJG84" s="188"/>
      <c r="CJH84" s="188"/>
      <c r="CJI84" s="188"/>
      <c r="CJJ84" s="188"/>
      <c r="CJK84" s="188"/>
      <c r="CJL84" s="188"/>
      <c r="CJM84" s="188"/>
      <c r="CJN84" s="188"/>
      <c r="CJO84" s="188"/>
      <c r="CJP84" s="188"/>
      <c r="CJQ84" s="188"/>
      <c r="CJR84" s="188"/>
      <c r="CJS84" s="188"/>
      <c r="CJT84" s="188"/>
      <c r="CJU84" s="188"/>
      <c r="CJV84" s="188"/>
      <c r="CJW84" s="188"/>
      <c r="CJX84" s="188"/>
      <c r="CJY84" s="188"/>
      <c r="CJZ84" s="188"/>
      <c r="CKA84" s="188"/>
      <c r="CKB84" s="188"/>
      <c r="CKC84" s="188"/>
      <c r="CKD84" s="188"/>
      <c r="CKE84" s="188"/>
      <c r="CKF84" s="188"/>
      <c r="CKG84" s="188"/>
      <c r="CKH84" s="188"/>
      <c r="CKI84" s="188"/>
      <c r="CKJ84" s="188"/>
      <c r="CKK84" s="188"/>
      <c r="CKL84" s="188"/>
      <c r="CKM84" s="188"/>
      <c r="CKN84" s="188"/>
      <c r="CKO84" s="188"/>
      <c r="CKP84" s="188"/>
      <c r="CKQ84" s="188"/>
      <c r="CKR84" s="188"/>
      <c r="CKS84" s="188"/>
      <c r="CKT84" s="188"/>
      <c r="CKU84" s="188"/>
      <c r="CKV84" s="188"/>
      <c r="CKW84" s="188"/>
      <c r="CKX84" s="188"/>
      <c r="CKY84" s="188"/>
      <c r="CKZ84" s="188"/>
      <c r="CLA84" s="188"/>
      <c r="CLB84" s="188"/>
      <c r="CLC84" s="188"/>
      <c r="CLD84" s="188"/>
      <c r="CLE84" s="188"/>
      <c r="CLF84" s="188"/>
      <c r="CLG84" s="188"/>
      <c r="CLH84" s="188"/>
      <c r="CLI84" s="188"/>
      <c r="CLJ84" s="188"/>
      <c r="CLK84" s="188"/>
      <c r="CLL84" s="188"/>
      <c r="CLM84" s="188"/>
      <c r="CLN84" s="188"/>
      <c r="CLO84" s="188"/>
      <c r="CLP84" s="188"/>
      <c r="CLQ84" s="188"/>
      <c r="CLR84" s="188"/>
      <c r="CLS84" s="188"/>
      <c r="CLT84" s="188"/>
      <c r="CLU84" s="188"/>
      <c r="CLV84" s="188"/>
      <c r="CLW84" s="188"/>
      <c r="CLX84" s="188"/>
      <c r="CLY84" s="188"/>
      <c r="CLZ84" s="188"/>
      <c r="CMA84" s="188"/>
      <c r="CMB84" s="188"/>
      <c r="CMC84" s="188"/>
      <c r="CMD84" s="188"/>
      <c r="CME84" s="188"/>
      <c r="CMF84" s="188"/>
      <c r="CMG84" s="188"/>
      <c r="CMH84" s="188"/>
      <c r="CMI84" s="188"/>
      <c r="CMJ84" s="188"/>
      <c r="CMK84" s="188"/>
      <c r="CML84" s="188"/>
      <c r="CMM84" s="188"/>
      <c r="CMN84" s="188"/>
      <c r="CMO84" s="188"/>
      <c r="CMP84" s="188"/>
      <c r="CMQ84" s="188"/>
      <c r="CMR84" s="188"/>
      <c r="CMS84" s="188"/>
      <c r="CMT84" s="188"/>
      <c r="CMU84" s="188"/>
      <c r="CMV84" s="188"/>
      <c r="CMW84" s="188"/>
      <c r="CMX84" s="188"/>
      <c r="CMY84" s="188"/>
      <c r="CMZ84" s="188"/>
      <c r="CNA84" s="188"/>
      <c r="CNB84" s="188"/>
      <c r="CNC84" s="188"/>
      <c r="CND84" s="188"/>
      <c r="CNE84" s="188"/>
      <c r="CNF84" s="188"/>
      <c r="CNG84" s="188"/>
      <c r="CNH84" s="188"/>
      <c r="CNI84" s="188"/>
      <c r="CNJ84" s="188"/>
      <c r="CNK84" s="188"/>
      <c r="CNL84" s="188"/>
      <c r="CNM84" s="188"/>
      <c r="CNN84" s="188"/>
      <c r="CNO84" s="188"/>
      <c r="CNP84" s="188"/>
      <c r="CNQ84" s="188"/>
      <c r="CNR84" s="188"/>
      <c r="CNS84" s="188"/>
      <c r="CNT84" s="188"/>
      <c r="CNU84" s="188"/>
      <c r="CNV84" s="188"/>
      <c r="CNW84" s="188"/>
      <c r="CNX84" s="188"/>
      <c r="CNY84" s="188"/>
      <c r="CNZ84" s="188"/>
      <c r="COA84" s="188"/>
      <c r="COB84" s="188"/>
      <c r="COC84" s="188"/>
      <c r="COD84" s="188"/>
      <c r="COE84" s="188"/>
      <c r="COF84" s="188"/>
      <c r="COG84" s="188"/>
      <c r="COH84" s="188"/>
      <c r="COI84" s="188"/>
      <c r="COJ84" s="188"/>
      <c r="COK84" s="188"/>
      <c r="COL84" s="188"/>
      <c r="COM84" s="188"/>
      <c r="CON84" s="188"/>
      <c r="COO84" s="188"/>
      <c r="COP84" s="188"/>
      <c r="COQ84" s="188"/>
      <c r="COR84" s="188"/>
      <c r="COS84" s="188"/>
      <c r="COT84" s="188"/>
      <c r="COU84" s="188"/>
      <c r="COV84" s="188"/>
      <c r="COW84" s="188"/>
      <c r="COX84" s="188"/>
      <c r="COY84" s="188"/>
      <c r="COZ84" s="188"/>
      <c r="CPA84" s="188"/>
      <c r="CPB84" s="188"/>
      <c r="CPC84" s="188"/>
      <c r="CPD84" s="188"/>
      <c r="CPE84" s="188"/>
      <c r="CPF84" s="188"/>
      <c r="CPG84" s="188"/>
      <c r="CPH84" s="188"/>
      <c r="CPI84" s="188"/>
      <c r="CPJ84" s="188"/>
      <c r="CPK84" s="188"/>
      <c r="CPL84" s="188"/>
      <c r="CPM84" s="188"/>
      <c r="CPN84" s="188"/>
      <c r="CPO84" s="188"/>
      <c r="CPP84" s="188"/>
      <c r="CPQ84" s="188"/>
      <c r="CPR84" s="188"/>
      <c r="CPS84" s="188"/>
      <c r="CPT84" s="188"/>
      <c r="CPU84" s="188"/>
      <c r="CPV84" s="188"/>
      <c r="CPW84" s="188"/>
      <c r="CPX84" s="188"/>
      <c r="CPY84" s="188"/>
      <c r="CPZ84" s="188"/>
      <c r="CQA84" s="188"/>
      <c r="CQB84" s="188"/>
      <c r="CQC84" s="188"/>
      <c r="CQD84" s="188"/>
      <c r="CQE84" s="188"/>
      <c r="CQF84" s="188"/>
      <c r="CQG84" s="188"/>
      <c r="CQH84" s="188"/>
      <c r="CQI84" s="188"/>
      <c r="CQJ84" s="188"/>
      <c r="CQK84" s="188"/>
      <c r="CQL84" s="188"/>
      <c r="CQM84" s="188"/>
      <c r="CQN84" s="188"/>
      <c r="CQO84" s="188"/>
      <c r="CQP84" s="188"/>
      <c r="CQQ84" s="188"/>
      <c r="CQR84" s="188"/>
      <c r="CQS84" s="188"/>
      <c r="CQT84" s="188"/>
      <c r="CQU84" s="188"/>
      <c r="CQV84" s="188"/>
      <c r="CQW84" s="188"/>
      <c r="CQX84" s="188"/>
      <c r="CQY84" s="188"/>
      <c r="CQZ84" s="188"/>
      <c r="CRA84" s="188"/>
      <c r="CRB84" s="188"/>
      <c r="CRC84" s="188"/>
      <c r="CRD84" s="188"/>
      <c r="CRE84" s="188"/>
      <c r="CRF84" s="188"/>
      <c r="CRG84" s="188"/>
      <c r="CRH84" s="188"/>
      <c r="CRI84" s="188"/>
      <c r="CRJ84" s="188"/>
      <c r="CRK84" s="188"/>
      <c r="CRL84" s="188"/>
      <c r="CRM84" s="188"/>
      <c r="CRN84" s="188"/>
      <c r="CRO84" s="188"/>
      <c r="CRP84" s="188"/>
      <c r="CRQ84" s="188"/>
      <c r="CRR84" s="188"/>
      <c r="CRS84" s="188"/>
      <c r="CRT84" s="188"/>
      <c r="CRU84" s="188"/>
      <c r="CRV84" s="188"/>
      <c r="CRW84" s="188"/>
      <c r="CRX84" s="188"/>
      <c r="CRY84" s="188"/>
      <c r="CRZ84" s="188"/>
      <c r="CSA84" s="188"/>
      <c r="CSB84" s="188"/>
      <c r="CSC84" s="188"/>
      <c r="CSD84" s="188"/>
      <c r="CSE84" s="188"/>
      <c r="CSF84" s="188"/>
      <c r="CSG84" s="188"/>
      <c r="CSH84" s="188"/>
      <c r="CSI84" s="188"/>
      <c r="CSJ84" s="188"/>
      <c r="CSK84" s="188"/>
      <c r="CSL84" s="188"/>
      <c r="CSM84" s="188"/>
      <c r="CSN84" s="188"/>
      <c r="CSO84" s="188"/>
      <c r="CSP84" s="188"/>
      <c r="CSQ84" s="188"/>
      <c r="CSR84" s="188"/>
      <c r="CSS84" s="188"/>
      <c r="CST84" s="188"/>
      <c r="CSU84" s="188"/>
      <c r="CSV84" s="188"/>
      <c r="CSW84" s="188"/>
      <c r="CSX84" s="188"/>
      <c r="CSY84" s="188"/>
      <c r="CSZ84" s="188"/>
      <c r="CTA84" s="188"/>
      <c r="CTB84" s="188"/>
      <c r="CTC84" s="188"/>
      <c r="CTD84" s="188"/>
      <c r="CTE84" s="188"/>
      <c r="CTF84" s="188"/>
      <c r="CTG84" s="188"/>
      <c r="CTH84" s="188"/>
      <c r="CTI84" s="188"/>
      <c r="CTJ84" s="188"/>
      <c r="CTK84" s="188"/>
      <c r="CTL84" s="188"/>
      <c r="CTM84" s="188"/>
      <c r="CTN84" s="188"/>
      <c r="CTO84" s="188"/>
      <c r="CTP84" s="188"/>
      <c r="CTQ84" s="188"/>
      <c r="CTR84" s="188"/>
      <c r="CTS84" s="188"/>
      <c r="CTT84" s="188"/>
      <c r="CTU84" s="188"/>
      <c r="CTV84" s="188"/>
      <c r="CTW84" s="188"/>
      <c r="CTX84" s="188"/>
      <c r="CTY84" s="188"/>
      <c r="CTZ84" s="188"/>
      <c r="CUA84" s="188"/>
      <c r="CUB84" s="188"/>
      <c r="CUC84" s="188"/>
      <c r="CUD84" s="188"/>
      <c r="CUE84" s="188"/>
      <c r="CUF84" s="188"/>
      <c r="CUG84" s="188"/>
      <c r="CUH84" s="188"/>
      <c r="CUI84" s="188"/>
      <c r="CUJ84" s="188"/>
      <c r="CUK84" s="188"/>
      <c r="CUL84" s="188"/>
      <c r="CUM84" s="188"/>
      <c r="CUN84" s="188"/>
      <c r="CUO84" s="188"/>
      <c r="CUP84" s="188"/>
      <c r="CUQ84" s="188"/>
      <c r="CUR84" s="188"/>
      <c r="CUS84" s="188"/>
      <c r="CUT84" s="188"/>
      <c r="CUU84" s="188"/>
      <c r="CUV84" s="188"/>
      <c r="CUW84" s="188"/>
      <c r="CUX84" s="188"/>
      <c r="CUY84" s="188"/>
      <c r="CUZ84" s="188"/>
      <c r="CVA84" s="188"/>
      <c r="CVB84" s="188"/>
      <c r="CVC84" s="188"/>
      <c r="CVD84" s="188"/>
      <c r="CVE84" s="188"/>
      <c r="CVF84" s="188"/>
      <c r="CVG84" s="188"/>
      <c r="CVH84" s="188"/>
      <c r="CVI84" s="188"/>
      <c r="CVJ84" s="188"/>
      <c r="CVK84" s="188"/>
      <c r="CVL84" s="188"/>
      <c r="CVM84" s="188"/>
      <c r="CVN84" s="188"/>
      <c r="CVO84" s="188"/>
      <c r="CVP84" s="188"/>
      <c r="CVQ84" s="188"/>
      <c r="CVR84" s="188"/>
      <c r="CVS84" s="188"/>
      <c r="CVT84" s="188"/>
      <c r="CVU84" s="188"/>
      <c r="CVV84" s="188"/>
      <c r="CVW84" s="188"/>
      <c r="CVX84" s="188"/>
      <c r="CVY84" s="188"/>
      <c r="CVZ84" s="188"/>
      <c r="CWA84" s="188"/>
      <c r="CWB84" s="188"/>
      <c r="CWC84" s="188"/>
      <c r="CWD84" s="188"/>
      <c r="CWE84" s="188"/>
      <c r="CWF84" s="188"/>
      <c r="CWG84" s="188"/>
      <c r="CWH84" s="188"/>
      <c r="CWI84" s="188"/>
      <c r="CWJ84" s="188"/>
      <c r="CWK84" s="188"/>
      <c r="CWL84" s="188"/>
      <c r="CWM84" s="188"/>
      <c r="CWN84" s="188"/>
      <c r="CWO84" s="188"/>
      <c r="CWP84" s="188"/>
      <c r="CWQ84" s="188"/>
      <c r="CWR84" s="188"/>
      <c r="CWS84" s="188"/>
      <c r="CWT84" s="188"/>
      <c r="CWU84" s="188"/>
      <c r="CWV84" s="188"/>
      <c r="CWW84" s="188"/>
      <c r="CWX84" s="188"/>
      <c r="CWY84" s="188"/>
      <c r="CWZ84" s="188"/>
      <c r="CXA84" s="188"/>
      <c r="CXB84" s="188"/>
      <c r="CXC84" s="188"/>
      <c r="CXD84" s="188"/>
      <c r="CXE84" s="188"/>
      <c r="CXF84" s="188"/>
      <c r="CXG84" s="188"/>
      <c r="CXH84" s="188"/>
      <c r="CXI84" s="188"/>
      <c r="CXJ84" s="188"/>
      <c r="CXK84" s="188"/>
      <c r="CXL84" s="188"/>
      <c r="CXM84" s="188"/>
      <c r="CXN84" s="188"/>
      <c r="CXO84" s="188"/>
      <c r="CXP84" s="188"/>
      <c r="CXQ84" s="188"/>
      <c r="CXR84" s="188"/>
      <c r="CXS84" s="188"/>
      <c r="CXT84" s="188"/>
      <c r="CXU84" s="188"/>
      <c r="CXV84" s="188"/>
      <c r="CXW84" s="188"/>
      <c r="CXX84" s="188"/>
      <c r="CXY84" s="188"/>
      <c r="CXZ84" s="188"/>
      <c r="CYA84" s="188"/>
      <c r="CYB84" s="188"/>
      <c r="CYC84" s="188"/>
      <c r="CYD84" s="188"/>
      <c r="CYE84" s="188"/>
      <c r="CYF84" s="188"/>
      <c r="CYG84" s="188"/>
      <c r="CYH84" s="188"/>
      <c r="CYI84" s="188"/>
      <c r="CYJ84" s="188"/>
      <c r="CYK84" s="188"/>
      <c r="CYL84" s="188"/>
      <c r="CYM84" s="188"/>
      <c r="CYN84" s="188"/>
      <c r="CYO84" s="188"/>
      <c r="CYP84" s="188"/>
      <c r="CYQ84" s="188"/>
      <c r="CYR84" s="188"/>
      <c r="CYS84" s="188"/>
      <c r="CYT84" s="188"/>
      <c r="CYU84" s="188"/>
      <c r="CYV84" s="188"/>
      <c r="CYW84" s="188"/>
      <c r="CYX84" s="188"/>
      <c r="CYY84" s="188"/>
      <c r="CYZ84" s="188"/>
      <c r="CZA84" s="188"/>
      <c r="CZB84" s="188"/>
      <c r="CZC84" s="188"/>
      <c r="CZD84" s="188"/>
      <c r="CZE84" s="188"/>
      <c r="CZF84" s="188"/>
      <c r="CZG84" s="188"/>
      <c r="CZH84" s="188"/>
      <c r="CZI84" s="188"/>
      <c r="CZJ84" s="188"/>
      <c r="CZK84" s="188"/>
      <c r="CZL84" s="188"/>
      <c r="CZM84" s="188"/>
      <c r="CZN84" s="188"/>
      <c r="CZO84" s="188"/>
      <c r="CZP84" s="188"/>
      <c r="CZQ84" s="188"/>
      <c r="CZR84" s="188"/>
      <c r="CZS84" s="188"/>
      <c r="CZT84" s="188"/>
      <c r="CZU84" s="188"/>
      <c r="CZV84" s="188"/>
      <c r="CZW84" s="188"/>
      <c r="CZX84" s="188"/>
      <c r="CZY84" s="188"/>
      <c r="CZZ84" s="188"/>
      <c r="DAA84" s="188"/>
      <c r="DAB84" s="188"/>
      <c r="DAC84" s="188"/>
      <c r="DAD84" s="188"/>
      <c r="DAE84" s="188"/>
      <c r="DAF84" s="188"/>
      <c r="DAG84" s="188"/>
      <c r="DAH84" s="188"/>
      <c r="DAI84" s="188"/>
      <c r="DAJ84" s="188"/>
      <c r="DAK84" s="188"/>
      <c r="DAL84" s="188"/>
      <c r="DAM84" s="188"/>
      <c r="DAN84" s="188"/>
      <c r="DAO84" s="188"/>
      <c r="DAP84" s="188"/>
      <c r="DAQ84" s="188"/>
      <c r="DAR84" s="188"/>
      <c r="DAS84" s="188"/>
      <c r="DAT84" s="188"/>
      <c r="DAU84" s="188"/>
      <c r="DAV84" s="188"/>
      <c r="DAW84" s="188"/>
      <c r="DAX84" s="188"/>
      <c r="DAY84" s="188"/>
      <c r="DAZ84" s="188"/>
      <c r="DBA84" s="188"/>
      <c r="DBB84" s="188"/>
      <c r="DBC84" s="188"/>
      <c r="DBD84" s="188"/>
      <c r="DBE84" s="188"/>
      <c r="DBF84" s="188"/>
      <c r="DBG84" s="188"/>
      <c r="DBH84" s="188"/>
      <c r="DBI84" s="188"/>
      <c r="DBJ84" s="188"/>
      <c r="DBK84" s="188"/>
      <c r="DBL84" s="188"/>
      <c r="DBM84" s="188"/>
      <c r="DBN84" s="188"/>
      <c r="DBO84" s="188"/>
      <c r="DBP84" s="188"/>
      <c r="DBQ84" s="188"/>
      <c r="DBR84" s="188"/>
      <c r="DBS84" s="188"/>
      <c r="DBT84" s="188"/>
      <c r="DBU84" s="188"/>
      <c r="DBV84" s="188"/>
      <c r="DBW84" s="188"/>
      <c r="DBX84" s="188"/>
      <c r="DBY84" s="188"/>
      <c r="DBZ84" s="188"/>
      <c r="DCA84" s="188"/>
      <c r="DCB84" s="188"/>
      <c r="DCC84" s="188"/>
      <c r="DCD84" s="188"/>
      <c r="DCE84" s="188"/>
      <c r="DCF84" s="188"/>
      <c r="DCG84" s="188"/>
      <c r="DCH84" s="188"/>
      <c r="DCI84" s="188"/>
      <c r="DCJ84" s="188"/>
      <c r="DCK84" s="188"/>
      <c r="DCL84" s="188"/>
      <c r="DCM84" s="188"/>
      <c r="DCN84" s="188"/>
      <c r="DCO84" s="188"/>
      <c r="DCP84" s="188"/>
      <c r="DCQ84" s="188"/>
      <c r="DCR84" s="188"/>
      <c r="DCS84" s="188"/>
      <c r="DCT84" s="188"/>
      <c r="DCU84" s="188"/>
      <c r="DCV84" s="188"/>
      <c r="DCW84" s="188"/>
      <c r="DCX84" s="188"/>
      <c r="DCY84" s="188"/>
      <c r="DCZ84" s="188"/>
      <c r="DDA84" s="188"/>
      <c r="DDB84" s="188"/>
      <c r="DDC84" s="188"/>
      <c r="DDD84" s="188"/>
      <c r="DDE84" s="188"/>
      <c r="DDF84" s="188"/>
      <c r="DDG84" s="188"/>
      <c r="DDH84" s="188"/>
      <c r="DDI84" s="188"/>
      <c r="DDJ84" s="188"/>
      <c r="DDK84" s="188"/>
      <c r="DDL84" s="188"/>
      <c r="DDM84" s="188"/>
      <c r="DDN84" s="188"/>
      <c r="DDO84" s="188"/>
      <c r="DDP84" s="188"/>
      <c r="DDQ84" s="188"/>
      <c r="DDR84" s="188"/>
      <c r="DDS84" s="188"/>
      <c r="DDT84" s="188"/>
      <c r="DDU84" s="188"/>
      <c r="DDV84" s="188"/>
      <c r="DDW84" s="188"/>
      <c r="DDX84" s="188"/>
      <c r="DDY84" s="188"/>
      <c r="DDZ84" s="188"/>
      <c r="DEA84" s="188"/>
      <c r="DEB84" s="188"/>
      <c r="DEC84" s="188"/>
      <c r="DED84" s="188"/>
      <c r="DEE84" s="188"/>
      <c r="DEF84" s="188"/>
      <c r="DEG84" s="188"/>
      <c r="DEH84" s="188"/>
      <c r="DEI84" s="188"/>
      <c r="DEJ84" s="188"/>
      <c r="DEK84" s="188"/>
      <c r="DEL84" s="188"/>
      <c r="DEM84" s="188"/>
      <c r="DEN84" s="188"/>
      <c r="DEO84" s="188"/>
      <c r="DEP84" s="188"/>
      <c r="DEQ84" s="188"/>
      <c r="DER84" s="188"/>
      <c r="DES84" s="188"/>
      <c r="DET84" s="188"/>
      <c r="DEU84" s="188"/>
      <c r="DEV84" s="188"/>
      <c r="DEW84" s="188"/>
      <c r="DEX84" s="188"/>
      <c r="DEY84" s="188"/>
      <c r="DEZ84" s="188"/>
      <c r="DFA84" s="188"/>
      <c r="DFB84" s="188"/>
      <c r="DFC84" s="188"/>
      <c r="DFD84" s="188"/>
      <c r="DFE84" s="188"/>
      <c r="DFF84" s="188"/>
      <c r="DFG84" s="188"/>
      <c r="DFH84" s="188"/>
      <c r="DFI84" s="188"/>
      <c r="DFJ84" s="188"/>
      <c r="DFK84" s="188"/>
      <c r="DFL84" s="188"/>
      <c r="DFM84" s="188"/>
      <c r="DFN84" s="188"/>
      <c r="DFO84" s="188"/>
      <c r="DFP84" s="188"/>
      <c r="DFQ84" s="188"/>
      <c r="DFR84" s="188"/>
      <c r="DFS84" s="188"/>
      <c r="DFT84" s="188"/>
      <c r="DFU84" s="188"/>
      <c r="DFV84" s="188"/>
      <c r="DFW84" s="188"/>
      <c r="DFX84" s="188"/>
      <c r="DFY84" s="188"/>
      <c r="DFZ84" s="188"/>
      <c r="DGA84" s="188"/>
      <c r="DGB84" s="188"/>
      <c r="DGC84" s="188"/>
      <c r="DGD84" s="188"/>
      <c r="DGE84" s="188"/>
      <c r="DGF84" s="188"/>
      <c r="DGG84" s="188"/>
      <c r="DGH84" s="188"/>
      <c r="DGI84" s="188"/>
      <c r="DGJ84" s="188"/>
      <c r="DGK84" s="188"/>
      <c r="DGL84" s="188"/>
      <c r="DGM84" s="188"/>
      <c r="DGN84" s="188"/>
      <c r="DGO84" s="188"/>
      <c r="DGP84" s="188"/>
      <c r="DGQ84" s="188"/>
      <c r="DGR84" s="188"/>
      <c r="DGS84" s="188"/>
      <c r="DGT84" s="188"/>
      <c r="DGU84" s="188"/>
      <c r="DGV84" s="188"/>
      <c r="DGW84" s="188"/>
      <c r="DGX84" s="188"/>
      <c r="DGY84" s="188"/>
      <c r="DGZ84" s="188"/>
      <c r="DHA84" s="188"/>
      <c r="DHB84" s="188"/>
      <c r="DHC84" s="188"/>
      <c r="DHD84" s="188"/>
      <c r="DHE84" s="188"/>
      <c r="DHF84" s="188"/>
      <c r="DHG84" s="188"/>
      <c r="DHH84" s="188"/>
      <c r="DHI84" s="188"/>
      <c r="DHJ84" s="188"/>
      <c r="DHK84" s="188"/>
      <c r="DHL84" s="188"/>
      <c r="DHM84" s="188"/>
      <c r="DHN84" s="188"/>
      <c r="DHO84" s="188"/>
      <c r="DHP84" s="188"/>
      <c r="DHQ84" s="188"/>
      <c r="DHR84" s="188"/>
      <c r="DHS84" s="188"/>
      <c r="DHT84" s="188"/>
      <c r="DHU84" s="188"/>
      <c r="DHV84" s="188"/>
      <c r="DHW84" s="188"/>
      <c r="DHX84" s="188"/>
      <c r="DHY84" s="188"/>
      <c r="DHZ84" s="188"/>
      <c r="DIA84" s="188"/>
      <c r="DIB84" s="188"/>
      <c r="DIC84" s="188"/>
      <c r="DID84" s="188"/>
      <c r="DIE84" s="188"/>
      <c r="DIF84" s="188"/>
      <c r="DIG84" s="188"/>
      <c r="DIH84" s="188"/>
      <c r="DII84" s="188"/>
      <c r="DIJ84" s="188"/>
      <c r="DIK84" s="188"/>
      <c r="DIL84" s="188"/>
      <c r="DIM84" s="188"/>
      <c r="DIN84" s="188"/>
      <c r="DIO84" s="188"/>
      <c r="DIP84" s="188"/>
      <c r="DIQ84" s="188"/>
      <c r="DIR84" s="188"/>
      <c r="DIS84" s="188"/>
      <c r="DIT84" s="188"/>
      <c r="DIU84" s="188"/>
      <c r="DIV84" s="188"/>
      <c r="DIW84" s="188"/>
      <c r="DIX84" s="188"/>
      <c r="DIY84" s="188"/>
      <c r="DIZ84" s="188"/>
      <c r="DJA84" s="188"/>
      <c r="DJB84" s="188"/>
      <c r="DJC84" s="188"/>
      <c r="DJD84" s="188"/>
      <c r="DJE84" s="188"/>
      <c r="DJF84" s="188"/>
      <c r="DJG84" s="188"/>
      <c r="DJH84" s="188"/>
      <c r="DJI84" s="188"/>
      <c r="DJJ84" s="188"/>
      <c r="DJK84" s="188"/>
      <c r="DJL84" s="188"/>
      <c r="DJM84" s="188"/>
      <c r="DJN84" s="188"/>
      <c r="DJO84" s="188"/>
      <c r="DJP84" s="188"/>
      <c r="DJQ84" s="188"/>
      <c r="DJR84" s="188"/>
      <c r="DJS84" s="188"/>
      <c r="DJT84" s="188"/>
      <c r="DJU84" s="188"/>
      <c r="DJV84" s="188"/>
      <c r="DJW84" s="188"/>
      <c r="DJX84" s="188"/>
      <c r="DJY84" s="188"/>
      <c r="DJZ84" s="188"/>
      <c r="DKA84" s="188"/>
      <c r="DKB84" s="188"/>
      <c r="DKC84" s="188"/>
      <c r="DKD84" s="188"/>
      <c r="DKE84" s="188"/>
      <c r="DKF84" s="188"/>
      <c r="DKG84" s="188"/>
      <c r="DKH84" s="188"/>
      <c r="DKI84" s="188"/>
      <c r="DKJ84" s="188"/>
      <c r="DKK84" s="188"/>
      <c r="DKL84" s="188"/>
      <c r="DKM84" s="188"/>
      <c r="DKN84" s="188"/>
      <c r="DKO84" s="188"/>
      <c r="DKP84" s="188"/>
      <c r="DKQ84" s="188"/>
      <c r="DKR84" s="188"/>
      <c r="DKS84" s="188"/>
      <c r="DKT84" s="188"/>
      <c r="DKU84" s="188"/>
      <c r="DKV84" s="188"/>
      <c r="DKW84" s="188"/>
      <c r="DKX84" s="188"/>
      <c r="DKY84" s="188"/>
      <c r="DKZ84" s="188"/>
      <c r="DLA84" s="188"/>
      <c r="DLB84" s="188"/>
      <c r="DLC84" s="188"/>
      <c r="DLD84" s="188"/>
      <c r="DLE84" s="188"/>
      <c r="DLF84" s="188"/>
      <c r="DLG84" s="188"/>
      <c r="DLH84" s="188"/>
      <c r="DLI84" s="188"/>
      <c r="DLJ84" s="188"/>
      <c r="DLK84" s="188"/>
      <c r="DLL84" s="188"/>
      <c r="DLM84" s="188"/>
      <c r="DLN84" s="188"/>
      <c r="DLO84" s="188"/>
      <c r="DLP84" s="188"/>
      <c r="DLQ84" s="188"/>
      <c r="DLR84" s="188"/>
      <c r="DLS84" s="188"/>
      <c r="DLT84" s="188"/>
      <c r="DLU84" s="188"/>
      <c r="DLV84" s="188"/>
      <c r="DLW84" s="188"/>
      <c r="DLX84" s="188"/>
      <c r="DLY84" s="188"/>
      <c r="DLZ84" s="188"/>
      <c r="DMA84" s="188"/>
      <c r="DMB84" s="188"/>
      <c r="DMC84" s="188"/>
      <c r="DMD84" s="188"/>
      <c r="DME84" s="188"/>
      <c r="DMF84" s="188"/>
      <c r="DMG84" s="188"/>
      <c r="DMH84" s="188"/>
      <c r="DMI84" s="188"/>
      <c r="DMJ84" s="188"/>
      <c r="DMK84" s="188"/>
      <c r="DML84" s="188"/>
      <c r="DMM84" s="188"/>
      <c r="DMN84" s="188"/>
      <c r="DMO84" s="188"/>
      <c r="DMP84" s="188"/>
      <c r="DMQ84" s="188"/>
      <c r="DMR84" s="188"/>
      <c r="DMS84" s="188"/>
      <c r="DMT84" s="188"/>
      <c r="DMU84" s="188"/>
      <c r="DMV84" s="188"/>
      <c r="DMW84" s="188"/>
      <c r="DMX84" s="188"/>
      <c r="DMY84" s="188"/>
      <c r="DMZ84" s="188"/>
      <c r="DNA84" s="188"/>
      <c r="DNB84" s="188"/>
      <c r="DNC84" s="188"/>
      <c r="DND84" s="188"/>
      <c r="DNE84" s="188"/>
      <c r="DNF84" s="188"/>
      <c r="DNG84" s="188"/>
      <c r="DNH84" s="188"/>
      <c r="DNI84" s="188"/>
      <c r="DNJ84" s="188"/>
      <c r="DNK84" s="188"/>
      <c r="DNL84" s="188"/>
      <c r="DNM84" s="188"/>
      <c r="DNN84" s="188"/>
      <c r="DNO84" s="188"/>
      <c r="DNP84" s="188"/>
      <c r="DNQ84" s="188"/>
      <c r="DNR84" s="188"/>
      <c r="DNS84" s="188"/>
      <c r="DNT84" s="188"/>
      <c r="DNU84" s="188"/>
      <c r="DNV84" s="188"/>
      <c r="DNW84" s="188"/>
      <c r="DNX84" s="188"/>
      <c r="DNY84" s="188"/>
      <c r="DNZ84" s="188"/>
      <c r="DOA84" s="188"/>
      <c r="DOB84" s="188"/>
      <c r="DOC84" s="188"/>
      <c r="DOD84" s="188"/>
      <c r="DOE84" s="188"/>
      <c r="DOF84" s="188"/>
      <c r="DOG84" s="188"/>
      <c r="DOH84" s="188"/>
      <c r="DOI84" s="188"/>
      <c r="DOJ84" s="188"/>
      <c r="DOK84" s="188"/>
      <c r="DOL84" s="188"/>
      <c r="DOM84" s="188"/>
      <c r="DON84" s="188"/>
      <c r="DOO84" s="188"/>
      <c r="DOP84" s="188"/>
      <c r="DOQ84" s="188"/>
      <c r="DOR84" s="188"/>
      <c r="DOS84" s="188"/>
      <c r="DOT84" s="188"/>
      <c r="DOU84" s="188"/>
      <c r="DOV84" s="188"/>
      <c r="DOW84" s="188"/>
      <c r="DOX84" s="188"/>
      <c r="DOY84" s="188"/>
      <c r="DOZ84" s="188"/>
      <c r="DPA84" s="188"/>
      <c r="DPB84" s="188"/>
      <c r="DPC84" s="188"/>
      <c r="DPD84" s="188"/>
      <c r="DPE84" s="188"/>
      <c r="DPF84" s="188"/>
      <c r="DPG84" s="188"/>
      <c r="DPH84" s="188"/>
      <c r="DPI84" s="188"/>
      <c r="DPJ84" s="188"/>
      <c r="DPK84" s="188"/>
      <c r="DPL84" s="188"/>
      <c r="DPM84" s="188"/>
      <c r="DPN84" s="188"/>
      <c r="DPO84" s="188"/>
      <c r="DPP84" s="188"/>
      <c r="DPQ84" s="188"/>
      <c r="DPR84" s="188"/>
      <c r="DPS84" s="188"/>
      <c r="DPT84" s="188"/>
      <c r="DPU84" s="188"/>
      <c r="DPV84" s="188"/>
      <c r="DPW84" s="188"/>
      <c r="DPX84" s="188"/>
      <c r="DPY84" s="188"/>
      <c r="DPZ84" s="188"/>
      <c r="DQA84" s="188"/>
      <c r="DQB84" s="188"/>
      <c r="DQC84" s="188"/>
      <c r="DQD84" s="188"/>
      <c r="DQE84" s="188"/>
      <c r="DQF84" s="188"/>
      <c r="DQG84" s="188"/>
      <c r="DQH84" s="188"/>
      <c r="DQI84" s="188"/>
      <c r="DQJ84" s="188"/>
      <c r="DQK84" s="188"/>
      <c r="DQL84" s="188"/>
      <c r="DQM84" s="188"/>
      <c r="DQN84" s="188"/>
      <c r="DQO84" s="188"/>
      <c r="DQP84" s="188"/>
      <c r="DQQ84" s="188"/>
      <c r="DQR84" s="188"/>
      <c r="DQS84" s="188"/>
      <c r="DQT84" s="188"/>
      <c r="DQU84" s="188"/>
      <c r="DQV84" s="188"/>
      <c r="DQW84" s="188"/>
      <c r="DQX84" s="188"/>
      <c r="DQY84" s="188"/>
      <c r="DQZ84" s="188"/>
      <c r="DRA84" s="188"/>
      <c r="DRB84" s="188"/>
      <c r="DRC84" s="188"/>
      <c r="DRD84" s="188"/>
      <c r="DRE84" s="188"/>
      <c r="DRF84" s="188"/>
      <c r="DRG84" s="188"/>
      <c r="DRH84" s="188"/>
      <c r="DRI84" s="188"/>
      <c r="DRJ84" s="188"/>
      <c r="DRK84" s="188"/>
      <c r="DRL84" s="188"/>
      <c r="DRM84" s="188"/>
      <c r="DRN84" s="188"/>
      <c r="DRO84" s="188"/>
      <c r="DRP84" s="188"/>
      <c r="DRQ84" s="188"/>
      <c r="DRR84" s="188"/>
      <c r="DRS84" s="188"/>
      <c r="DRT84" s="188"/>
      <c r="DRU84" s="188"/>
      <c r="DRV84" s="188"/>
      <c r="DRW84" s="188"/>
      <c r="DRX84" s="188"/>
      <c r="DRY84" s="188"/>
      <c r="DRZ84" s="188"/>
      <c r="DSA84" s="188"/>
      <c r="DSB84" s="188"/>
      <c r="DSC84" s="188"/>
      <c r="DSD84" s="188"/>
      <c r="DSE84" s="188"/>
      <c r="DSF84" s="188"/>
      <c r="DSG84" s="188"/>
      <c r="DSH84" s="188"/>
      <c r="DSI84" s="188"/>
      <c r="DSJ84" s="188"/>
      <c r="DSK84" s="188"/>
      <c r="DSL84" s="188"/>
      <c r="DSM84" s="188"/>
      <c r="DSN84" s="188"/>
      <c r="DSO84" s="188"/>
      <c r="DSP84" s="188"/>
      <c r="DSQ84" s="188"/>
      <c r="DSR84" s="188"/>
      <c r="DSS84" s="188"/>
      <c r="DST84" s="188"/>
      <c r="DSU84" s="188"/>
      <c r="DSV84" s="188"/>
      <c r="DSW84" s="188"/>
      <c r="DSX84" s="188"/>
      <c r="DSY84" s="188"/>
      <c r="DSZ84" s="188"/>
      <c r="DTA84" s="188"/>
      <c r="DTB84" s="188"/>
      <c r="DTC84" s="188"/>
      <c r="DTD84" s="188"/>
      <c r="DTE84" s="188"/>
      <c r="DTF84" s="188"/>
      <c r="DTG84" s="188"/>
      <c r="DTH84" s="188"/>
      <c r="DTI84" s="188"/>
      <c r="DTJ84" s="188"/>
      <c r="DTK84" s="188"/>
      <c r="DTL84" s="188"/>
      <c r="DTM84" s="188"/>
      <c r="DTN84" s="188"/>
      <c r="DTO84" s="188"/>
      <c r="DTP84" s="188"/>
      <c r="DTQ84" s="188"/>
      <c r="DTR84" s="188"/>
      <c r="DTS84" s="188"/>
      <c r="DTT84" s="188"/>
      <c r="DTU84" s="188"/>
      <c r="DTV84" s="188"/>
      <c r="DTW84" s="188"/>
      <c r="DTX84" s="188"/>
      <c r="DTY84" s="188"/>
      <c r="DTZ84" s="188"/>
      <c r="DUA84" s="188"/>
      <c r="DUB84" s="188"/>
      <c r="DUC84" s="188"/>
      <c r="DUD84" s="188"/>
      <c r="DUE84" s="188"/>
      <c r="DUF84" s="188"/>
      <c r="DUG84" s="188"/>
      <c r="DUH84" s="188"/>
      <c r="DUI84" s="188"/>
      <c r="DUJ84" s="188"/>
      <c r="DUK84" s="188"/>
      <c r="DUL84" s="188"/>
      <c r="DUM84" s="188"/>
      <c r="DUN84" s="188"/>
      <c r="DUO84" s="188"/>
      <c r="DUP84" s="188"/>
      <c r="DUQ84" s="188"/>
      <c r="DUR84" s="188"/>
      <c r="DUS84" s="188"/>
      <c r="DUT84" s="188"/>
      <c r="DUU84" s="188"/>
      <c r="DUV84" s="188"/>
      <c r="DUW84" s="188"/>
      <c r="DUX84" s="188"/>
      <c r="DUY84" s="188"/>
      <c r="DUZ84" s="188"/>
      <c r="DVA84" s="188"/>
      <c r="DVB84" s="188"/>
      <c r="DVC84" s="188"/>
      <c r="DVD84" s="188"/>
      <c r="DVE84" s="188"/>
      <c r="DVF84" s="188"/>
      <c r="DVG84" s="188"/>
      <c r="DVH84" s="188"/>
      <c r="DVI84" s="188"/>
      <c r="DVJ84" s="188"/>
      <c r="DVK84" s="188"/>
      <c r="DVL84" s="188"/>
      <c r="DVM84" s="188"/>
      <c r="DVN84" s="188"/>
      <c r="DVO84" s="188"/>
      <c r="DVP84" s="188"/>
      <c r="DVQ84" s="188"/>
      <c r="DVR84" s="188"/>
      <c r="DVS84" s="188"/>
      <c r="DVT84" s="188"/>
      <c r="DVU84" s="188"/>
      <c r="DVV84" s="188"/>
      <c r="DVW84" s="188"/>
      <c r="DVX84" s="188"/>
      <c r="DVY84" s="188"/>
      <c r="DVZ84" s="188"/>
      <c r="DWA84" s="188"/>
      <c r="DWB84" s="188"/>
      <c r="DWC84" s="188"/>
      <c r="DWD84" s="188"/>
      <c r="DWE84" s="188"/>
      <c r="DWF84" s="188"/>
      <c r="DWG84" s="188"/>
      <c r="DWH84" s="188"/>
      <c r="DWI84" s="188"/>
      <c r="DWJ84" s="188"/>
      <c r="DWK84" s="188"/>
      <c r="DWL84" s="188"/>
      <c r="DWM84" s="188"/>
      <c r="DWN84" s="188"/>
      <c r="DWO84" s="188"/>
      <c r="DWP84" s="188"/>
      <c r="DWQ84" s="188"/>
      <c r="DWR84" s="188"/>
      <c r="DWS84" s="188"/>
      <c r="DWT84" s="188"/>
      <c r="DWU84" s="188"/>
      <c r="DWV84" s="188"/>
      <c r="DWW84" s="188"/>
      <c r="DWX84" s="188"/>
      <c r="DWY84" s="188"/>
      <c r="DWZ84" s="188"/>
      <c r="DXA84" s="188"/>
      <c r="DXB84" s="188"/>
      <c r="DXC84" s="188"/>
      <c r="DXD84" s="188"/>
      <c r="DXE84" s="188"/>
      <c r="DXF84" s="188"/>
      <c r="DXG84" s="188"/>
      <c r="DXH84" s="188"/>
      <c r="DXI84" s="188"/>
      <c r="DXJ84" s="188"/>
      <c r="DXK84" s="188"/>
      <c r="DXL84" s="188"/>
      <c r="DXM84" s="188"/>
      <c r="DXN84" s="188"/>
      <c r="DXO84" s="188"/>
      <c r="DXP84" s="188"/>
      <c r="DXQ84" s="188"/>
      <c r="DXR84" s="188"/>
      <c r="DXS84" s="188"/>
      <c r="DXT84" s="188"/>
      <c r="DXU84" s="188"/>
      <c r="DXV84" s="188"/>
      <c r="DXW84" s="188"/>
      <c r="DXX84" s="188"/>
      <c r="DXY84" s="188"/>
      <c r="DXZ84" s="188"/>
      <c r="DYA84" s="188"/>
      <c r="DYB84" s="188"/>
      <c r="DYC84" s="188"/>
      <c r="DYD84" s="188"/>
      <c r="DYE84" s="188"/>
      <c r="DYF84" s="188"/>
      <c r="DYG84" s="188"/>
      <c r="DYH84" s="188"/>
      <c r="DYI84" s="188"/>
      <c r="DYJ84" s="188"/>
      <c r="DYK84" s="188"/>
      <c r="DYL84" s="188"/>
      <c r="DYM84" s="188"/>
      <c r="DYN84" s="188"/>
      <c r="DYO84" s="188"/>
      <c r="DYP84" s="188"/>
      <c r="DYQ84" s="188"/>
      <c r="DYR84" s="188"/>
      <c r="DYS84" s="188"/>
      <c r="DYT84" s="188"/>
      <c r="DYU84" s="188"/>
      <c r="DYV84" s="188"/>
      <c r="DYW84" s="188"/>
      <c r="DYX84" s="188"/>
      <c r="DYY84" s="188"/>
      <c r="DYZ84" s="188"/>
      <c r="DZA84" s="188"/>
      <c r="DZB84" s="188"/>
      <c r="DZC84" s="188"/>
      <c r="DZD84" s="188"/>
      <c r="DZE84" s="188"/>
      <c r="DZF84" s="188"/>
      <c r="DZG84" s="188"/>
      <c r="DZH84" s="188"/>
      <c r="DZI84" s="188"/>
      <c r="DZJ84" s="188"/>
      <c r="DZK84" s="188"/>
      <c r="DZL84" s="188"/>
      <c r="DZM84" s="188"/>
      <c r="DZN84" s="188"/>
      <c r="DZO84" s="188"/>
      <c r="DZP84" s="188"/>
      <c r="DZQ84" s="188"/>
      <c r="DZR84" s="188"/>
      <c r="DZS84" s="188"/>
      <c r="DZT84" s="188"/>
      <c r="DZU84" s="188"/>
      <c r="DZV84" s="188"/>
      <c r="DZW84" s="188"/>
      <c r="DZX84" s="188"/>
      <c r="DZY84" s="188"/>
      <c r="DZZ84" s="188"/>
      <c r="EAA84" s="188"/>
      <c r="EAB84" s="188"/>
      <c r="EAC84" s="188"/>
      <c r="EAD84" s="188"/>
      <c r="EAE84" s="188"/>
      <c r="EAF84" s="188"/>
      <c r="EAG84" s="188"/>
      <c r="EAH84" s="188"/>
      <c r="EAI84" s="188"/>
      <c r="EAJ84" s="188"/>
      <c r="EAK84" s="188"/>
      <c r="EAL84" s="188"/>
      <c r="EAM84" s="188"/>
      <c r="EAN84" s="188"/>
      <c r="EAO84" s="188"/>
      <c r="EAP84" s="188"/>
      <c r="EAQ84" s="188"/>
      <c r="EAR84" s="188"/>
      <c r="EAS84" s="188"/>
      <c r="EAT84" s="188"/>
      <c r="EAU84" s="188"/>
      <c r="EAV84" s="188"/>
      <c r="EAW84" s="188"/>
      <c r="EAX84" s="188"/>
      <c r="EAY84" s="188"/>
      <c r="EAZ84" s="188"/>
      <c r="EBA84" s="188"/>
      <c r="EBB84" s="188"/>
      <c r="EBC84" s="188"/>
      <c r="EBD84" s="188"/>
      <c r="EBE84" s="188"/>
      <c r="EBF84" s="188"/>
      <c r="EBG84" s="188"/>
      <c r="EBH84" s="188"/>
      <c r="EBI84" s="188"/>
      <c r="EBJ84" s="188"/>
      <c r="EBK84" s="188"/>
      <c r="EBL84" s="188"/>
      <c r="EBM84" s="188"/>
      <c r="EBN84" s="188"/>
      <c r="EBO84" s="188"/>
      <c r="EBP84" s="188"/>
      <c r="EBQ84" s="188"/>
      <c r="EBR84" s="188"/>
      <c r="EBS84" s="188"/>
      <c r="EBT84" s="188"/>
      <c r="EBU84" s="188"/>
      <c r="EBV84" s="188"/>
      <c r="EBW84" s="188"/>
      <c r="EBX84" s="188"/>
      <c r="EBY84" s="188"/>
      <c r="EBZ84" s="188"/>
      <c r="ECA84" s="188"/>
      <c r="ECB84" s="188"/>
      <c r="ECC84" s="188"/>
      <c r="ECD84" s="188"/>
      <c r="ECE84" s="188"/>
      <c r="ECF84" s="188"/>
      <c r="ECG84" s="188"/>
      <c r="ECH84" s="188"/>
      <c r="ECI84" s="188"/>
      <c r="ECJ84" s="188"/>
      <c r="ECK84" s="188"/>
      <c r="ECL84" s="188"/>
      <c r="ECM84" s="188"/>
      <c r="ECN84" s="188"/>
      <c r="ECO84" s="188"/>
      <c r="ECP84" s="188"/>
      <c r="ECQ84" s="188"/>
      <c r="ECR84" s="188"/>
      <c r="ECS84" s="188"/>
      <c r="ECT84" s="188"/>
      <c r="ECU84" s="188"/>
      <c r="ECV84" s="188"/>
      <c r="ECW84" s="188"/>
      <c r="ECX84" s="188"/>
      <c r="ECY84" s="188"/>
      <c r="ECZ84" s="188"/>
      <c r="EDA84" s="188"/>
      <c r="EDB84" s="188"/>
      <c r="EDC84" s="188"/>
      <c r="EDD84" s="188"/>
      <c r="EDE84" s="188"/>
      <c r="EDF84" s="188"/>
      <c r="EDG84" s="188"/>
      <c r="EDH84" s="188"/>
      <c r="EDI84" s="188"/>
      <c r="EDJ84" s="188"/>
      <c r="EDK84" s="188"/>
      <c r="EDL84" s="188"/>
      <c r="EDM84" s="188"/>
      <c r="EDN84" s="188"/>
      <c r="EDO84" s="188"/>
      <c r="EDP84" s="188"/>
      <c r="EDQ84" s="188"/>
      <c r="EDR84" s="188"/>
      <c r="EDS84" s="188"/>
      <c r="EDT84" s="188"/>
      <c r="EDU84" s="188"/>
      <c r="EDV84" s="188"/>
      <c r="EDW84" s="188"/>
      <c r="EDX84" s="188"/>
      <c r="EDY84" s="188"/>
      <c r="EDZ84" s="188"/>
      <c r="EEA84" s="188"/>
      <c r="EEB84" s="188"/>
      <c r="EEC84" s="188"/>
      <c r="EED84" s="188"/>
      <c r="EEE84" s="188"/>
      <c r="EEF84" s="188"/>
      <c r="EEG84" s="188"/>
      <c r="EEH84" s="188"/>
      <c r="EEI84" s="188"/>
      <c r="EEJ84" s="188"/>
      <c r="EEK84" s="188"/>
      <c r="EEL84" s="188"/>
      <c r="EEM84" s="188"/>
      <c r="EEN84" s="188"/>
      <c r="EEO84" s="188"/>
      <c r="EEP84" s="188"/>
      <c r="EEQ84" s="188"/>
      <c r="EER84" s="188"/>
      <c r="EES84" s="188"/>
      <c r="EET84" s="188"/>
      <c r="EEU84" s="188"/>
      <c r="EEV84" s="188"/>
      <c r="EEW84" s="188"/>
      <c r="EEX84" s="188"/>
      <c r="EEY84" s="188"/>
      <c r="EEZ84" s="188"/>
      <c r="EFA84" s="188"/>
      <c r="EFB84" s="188"/>
      <c r="EFC84" s="188"/>
      <c r="EFD84" s="188"/>
      <c r="EFE84" s="188"/>
      <c r="EFF84" s="188"/>
      <c r="EFG84" s="188"/>
      <c r="EFH84" s="188"/>
      <c r="EFI84" s="188"/>
      <c r="EFJ84" s="188"/>
      <c r="EFK84" s="188"/>
      <c r="EFL84" s="188"/>
      <c r="EFM84" s="188"/>
      <c r="EFN84" s="188"/>
      <c r="EFO84" s="188"/>
      <c r="EFP84" s="188"/>
      <c r="EFQ84" s="188"/>
      <c r="EFR84" s="188"/>
      <c r="EFS84" s="188"/>
      <c r="EFT84" s="188"/>
      <c r="EFU84" s="188"/>
      <c r="EFV84" s="188"/>
      <c r="EFW84" s="188"/>
      <c r="EFX84" s="188"/>
      <c r="EFY84" s="188"/>
      <c r="EFZ84" s="188"/>
      <c r="EGA84" s="188"/>
      <c r="EGB84" s="188"/>
      <c r="EGC84" s="188"/>
      <c r="EGD84" s="188"/>
      <c r="EGE84" s="188"/>
      <c r="EGF84" s="188"/>
      <c r="EGG84" s="188"/>
      <c r="EGH84" s="188"/>
      <c r="EGI84" s="188"/>
      <c r="EGJ84" s="188"/>
      <c r="EGK84" s="188"/>
      <c r="EGL84" s="188"/>
      <c r="EGM84" s="188"/>
      <c r="EGN84" s="188"/>
      <c r="EGO84" s="188"/>
      <c r="EGP84" s="188"/>
      <c r="EGQ84" s="188"/>
      <c r="EGR84" s="188"/>
      <c r="EGS84" s="188"/>
      <c r="EGT84" s="188"/>
      <c r="EGU84" s="188"/>
      <c r="EGV84" s="188"/>
      <c r="EGW84" s="188"/>
      <c r="EGX84" s="188"/>
      <c r="EGY84" s="188"/>
      <c r="EGZ84" s="188"/>
      <c r="EHA84" s="188"/>
      <c r="EHB84" s="188"/>
      <c r="EHC84" s="188"/>
      <c r="EHD84" s="188"/>
      <c r="EHE84" s="188"/>
      <c r="EHF84" s="188"/>
      <c r="EHG84" s="188"/>
      <c r="EHH84" s="188"/>
      <c r="EHI84" s="188"/>
      <c r="EHJ84" s="188"/>
      <c r="EHK84" s="188"/>
      <c r="EHL84" s="188"/>
      <c r="EHM84" s="188"/>
      <c r="EHN84" s="188"/>
      <c r="EHO84" s="188"/>
      <c r="EHP84" s="188"/>
      <c r="EHQ84" s="188"/>
      <c r="EHR84" s="188"/>
      <c r="EHS84" s="188"/>
      <c r="EHT84" s="188"/>
      <c r="EHU84" s="188"/>
      <c r="EHV84" s="188"/>
      <c r="EHW84" s="188"/>
      <c r="EHX84" s="188"/>
      <c r="EHY84" s="188"/>
      <c r="EHZ84" s="188"/>
      <c r="EIA84" s="188"/>
      <c r="EIB84" s="188"/>
      <c r="EIC84" s="188"/>
      <c r="EID84" s="188"/>
      <c r="EIE84" s="188"/>
      <c r="EIF84" s="188"/>
      <c r="EIG84" s="188"/>
      <c r="EIH84" s="188"/>
      <c r="EII84" s="188"/>
      <c r="EIJ84" s="188"/>
      <c r="EIK84" s="188"/>
      <c r="EIL84" s="188"/>
      <c r="EIM84" s="188"/>
      <c r="EIN84" s="188"/>
      <c r="EIO84" s="188"/>
      <c r="EIP84" s="188"/>
      <c r="EIQ84" s="188"/>
      <c r="EIR84" s="188"/>
      <c r="EIS84" s="188"/>
      <c r="EIT84" s="188"/>
      <c r="EIU84" s="188"/>
      <c r="EIV84" s="188"/>
      <c r="EIW84" s="188"/>
      <c r="EIX84" s="188"/>
      <c r="EIY84" s="188"/>
      <c r="EIZ84" s="188"/>
      <c r="EJA84" s="188"/>
      <c r="EJB84" s="188"/>
      <c r="EJC84" s="188"/>
      <c r="EJD84" s="188"/>
      <c r="EJE84" s="188"/>
      <c r="EJF84" s="188"/>
      <c r="EJG84" s="188"/>
      <c r="EJH84" s="188"/>
      <c r="EJI84" s="188"/>
      <c r="EJJ84" s="188"/>
      <c r="EJK84" s="188"/>
      <c r="EJL84" s="188"/>
      <c r="EJM84" s="188"/>
      <c r="EJN84" s="188"/>
      <c r="EJO84" s="188"/>
      <c r="EJP84" s="188"/>
      <c r="EJQ84" s="188"/>
      <c r="EJR84" s="188"/>
      <c r="EJS84" s="188"/>
      <c r="EJT84" s="188"/>
      <c r="EJU84" s="188"/>
      <c r="EJV84" s="188"/>
      <c r="EJW84" s="188"/>
      <c r="EJX84" s="188"/>
      <c r="EJY84" s="188"/>
      <c r="EJZ84" s="188"/>
      <c r="EKA84" s="188"/>
      <c r="EKB84" s="188"/>
      <c r="EKC84" s="188"/>
      <c r="EKD84" s="188"/>
      <c r="EKE84" s="188"/>
      <c r="EKF84" s="188"/>
      <c r="EKG84" s="188"/>
      <c r="EKH84" s="188"/>
      <c r="EKI84" s="188"/>
      <c r="EKJ84" s="188"/>
      <c r="EKK84" s="188"/>
      <c r="EKL84" s="188"/>
      <c r="EKM84" s="188"/>
      <c r="EKN84" s="188"/>
      <c r="EKO84" s="188"/>
      <c r="EKP84" s="188"/>
      <c r="EKQ84" s="188"/>
      <c r="EKR84" s="188"/>
      <c r="EKS84" s="188"/>
      <c r="EKT84" s="188"/>
      <c r="EKU84" s="188"/>
      <c r="EKV84" s="188"/>
      <c r="EKW84" s="188"/>
      <c r="EKX84" s="188"/>
      <c r="EKY84" s="188"/>
      <c r="EKZ84" s="188"/>
      <c r="ELA84" s="188"/>
      <c r="ELB84" s="188"/>
      <c r="ELC84" s="188"/>
      <c r="ELD84" s="188"/>
      <c r="ELE84" s="188"/>
      <c r="ELF84" s="188"/>
      <c r="ELG84" s="188"/>
      <c r="ELH84" s="188"/>
      <c r="ELI84" s="188"/>
      <c r="ELJ84" s="188"/>
      <c r="ELK84" s="188"/>
      <c r="ELL84" s="188"/>
      <c r="ELM84" s="188"/>
      <c r="ELN84" s="188"/>
      <c r="ELO84" s="188"/>
      <c r="ELP84" s="188"/>
      <c r="ELQ84" s="188"/>
      <c r="ELR84" s="188"/>
      <c r="ELS84" s="188"/>
      <c r="ELT84" s="188"/>
      <c r="ELU84" s="188"/>
      <c r="ELV84" s="188"/>
      <c r="ELW84" s="188"/>
      <c r="ELX84" s="188"/>
      <c r="ELY84" s="188"/>
      <c r="ELZ84" s="188"/>
      <c r="EMA84" s="188"/>
      <c r="EMB84" s="188"/>
      <c r="EMC84" s="188"/>
      <c r="EMD84" s="188"/>
      <c r="EME84" s="188"/>
      <c r="EMF84" s="188"/>
      <c r="EMG84" s="188"/>
      <c r="EMH84" s="188"/>
      <c r="EMI84" s="188"/>
      <c r="EMJ84" s="188"/>
      <c r="EMK84" s="188"/>
      <c r="EML84" s="188"/>
      <c r="EMM84" s="188"/>
      <c r="EMN84" s="188"/>
      <c r="EMO84" s="188"/>
      <c r="EMP84" s="188"/>
      <c r="EMQ84" s="188"/>
      <c r="EMR84" s="188"/>
      <c r="EMS84" s="188"/>
      <c r="EMT84" s="188"/>
      <c r="EMU84" s="188"/>
      <c r="EMV84" s="188"/>
      <c r="EMW84" s="188"/>
      <c r="EMX84" s="188"/>
      <c r="EMY84" s="188"/>
      <c r="EMZ84" s="188"/>
      <c r="ENA84" s="188"/>
      <c r="ENB84" s="188"/>
      <c r="ENC84" s="188"/>
      <c r="END84" s="188"/>
      <c r="ENE84" s="188"/>
      <c r="ENF84" s="188"/>
      <c r="ENG84" s="188"/>
      <c r="ENH84" s="188"/>
      <c r="ENI84" s="188"/>
      <c r="ENJ84" s="188"/>
      <c r="ENK84" s="188"/>
      <c r="ENL84" s="188"/>
      <c r="ENM84" s="188"/>
      <c r="ENN84" s="188"/>
      <c r="ENO84" s="188"/>
      <c r="ENP84" s="188"/>
      <c r="ENQ84" s="188"/>
      <c r="ENR84" s="188"/>
      <c r="ENS84" s="188"/>
      <c r="ENT84" s="188"/>
      <c r="ENU84" s="188"/>
      <c r="ENV84" s="188"/>
      <c r="ENW84" s="188"/>
      <c r="ENX84" s="188"/>
      <c r="ENY84" s="188"/>
      <c r="ENZ84" s="188"/>
      <c r="EOA84" s="188"/>
      <c r="EOB84" s="188"/>
      <c r="EOC84" s="188"/>
      <c r="EOD84" s="188"/>
      <c r="EOE84" s="188"/>
      <c r="EOF84" s="188"/>
      <c r="EOG84" s="188"/>
      <c r="EOH84" s="188"/>
      <c r="EOI84" s="188"/>
      <c r="EOJ84" s="188"/>
      <c r="EOK84" s="188"/>
      <c r="EOL84" s="188"/>
      <c r="EOM84" s="188"/>
      <c r="EON84" s="188"/>
      <c r="EOO84" s="188"/>
      <c r="EOP84" s="188"/>
      <c r="EOQ84" s="188"/>
      <c r="EOR84" s="188"/>
      <c r="EOS84" s="188"/>
      <c r="EOT84" s="188"/>
      <c r="EOU84" s="188"/>
      <c r="EOV84" s="188"/>
      <c r="EOW84" s="188"/>
      <c r="EOX84" s="188"/>
      <c r="EOY84" s="188"/>
      <c r="EOZ84" s="188"/>
      <c r="EPA84" s="188"/>
      <c r="EPB84" s="188"/>
      <c r="EPC84" s="188"/>
      <c r="EPD84" s="188"/>
      <c r="EPE84" s="188"/>
      <c r="EPF84" s="188"/>
      <c r="EPG84" s="188"/>
      <c r="EPH84" s="188"/>
      <c r="EPI84" s="188"/>
      <c r="EPJ84" s="188"/>
      <c r="EPK84" s="188"/>
      <c r="EPL84" s="188"/>
      <c r="EPM84" s="188"/>
      <c r="EPN84" s="188"/>
      <c r="EPO84" s="188"/>
      <c r="EPP84" s="188"/>
      <c r="EPQ84" s="188"/>
      <c r="EPR84" s="188"/>
      <c r="EPS84" s="188"/>
      <c r="EPT84" s="188"/>
      <c r="EPU84" s="188"/>
      <c r="EPV84" s="188"/>
      <c r="EPW84" s="188"/>
      <c r="EPX84" s="188"/>
      <c r="EPY84" s="188"/>
      <c r="EPZ84" s="188"/>
      <c r="EQA84" s="188"/>
      <c r="EQB84" s="188"/>
      <c r="EQC84" s="188"/>
      <c r="EQD84" s="188"/>
      <c r="EQE84" s="188"/>
      <c r="EQF84" s="188"/>
      <c r="EQG84" s="188"/>
      <c r="EQH84" s="188"/>
      <c r="EQI84" s="188"/>
      <c r="EQJ84" s="188"/>
      <c r="EQK84" s="188"/>
      <c r="EQL84" s="188"/>
      <c r="EQM84" s="188"/>
      <c r="EQN84" s="188"/>
      <c r="EQO84" s="188"/>
      <c r="EQP84" s="188"/>
      <c r="EQQ84" s="188"/>
      <c r="EQR84" s="188"/>
      <c r="EQS84" s="188"/>
      <c r="EQT84" s="188"/>
      <c r="EQU84" s="188"/>
      <c r="EQV84" s="188"/>
      <c r="EQW84" s="188"/>
      <c r="EQX84" s="188"/>
      <c r="EQY84" s="188"/>
      <c r="EQZ84" s="188"/>
      <c r="ERA84" s="188"/>
      <c r="ERB84" s="188"/>
      <c r="ERC84" s="188"/>
      <c r="ERD84" s="188"/>
      <c r="ERE84" s="188"/>
      <c r="ERF84" s="188"/>
      <c r="ERG84" s="188"/>
      <c r="ERH84" s="188"/>
      <c r="ERI84" s="188"/>
      <c r="ERJ84" s="188"/>
      <c r="ERK84" s="188"/>
      <c r="ERL84" s="188"/>
      <c r="ERM84" s="188"/>
      <c r="ERN84" s="188"/>
      <c r="ERO84" s="188"/>
      <c r="ERP84" s="188"/>
      <c r="ERQ84" s="188"/>
      <c r="ERR84" s="188"/>
      <c r="ERS84" s="188"/>
      <c r="ERT84" s="188"/>
      <c r="ERU84" s="188"/>
      <c r="ERV84" s="188"/>
      <c r="ERW84" s="188"/>
      <c r="ERX84" s="188"/>
      <c r="ERY84" s="188"/>
      <c r="ERZ84" s="188"/>
      <c r="ESA84" s="188"/>
      <c r="ESB84" s="188"/>
      <c r="ESC84" s="188"/>
      <c r="ESD84" s="188"/>
      <c r="ESE84" s="188"/>
      <c r="ESF84" s="188"/>
      <c r="ESG84" s="188"/>
      <c r="ESH84" s="188"/>
      <c r="ESI84" s="188"/>
      <c r="ESJ84" s="188"/>
      <c r="ESK84" s="188"/>
      <c r="ESL84" s="188"/>
      <c r="ESM84" s="188"/>
      <c r="ESN84" s="188"/>
      <c r="ESO84" s="188"/>
      <c r="ESP84" s="188"/>
      <c r="ESQ84" s="188"/>
      <c r="ESR84" s="188"/>
      <c r="ESS84" s="188"/>
      <c r="EST84" s="188"/>
      <c r="ESU84" s="188"/>
      <c r="ESV84" s="188"/>
      <c r="ESW84" s="188"/>
      <c r="ESX84" s="188"/>
      <c r="ESY84" s="188"/>
      <c r="ESZ84" s="188"/>
      <c r="ETA84" s="188"/>
      <c r="ETB84" s="188"/>
      <c r="ETC84" s="188"/>
      <c r="ETD84" s="188"/>
      <c r="ETE84" s="188"/>
      <c r="ETF84" s="188"/>
      <c r="ETG84" s="188"/>
      <c r="ETH84" s="188"/>
      <c r="ETI84" s="188"/>
      <c r="ETJ84" s="188"/>
      <c r="ETK84" s="188"/>
      <c r="ETL84" s="188"/>
      <c r="ETM84" s="188"/>
      <c r="ETN84" s="188"/>
      <c r="ETO84" s="188"/>
      <c r="ETP84" s="188"/>
      <c r="ETQ84" s="188"/>
      <c r="ETR84" s="188"/>
      <c r="ETS84" s="188"/>
      <c r="ETT84" s="188"/>
      <c r="ETU84" s="188"/>
      <c r="ETV84" s="188"/>
      <c r="ETW84" s="188"/>
      <c r="ETX84" s="188"/>
      <c r="ETY84" s="188"/>
      <c r="ETZ84" s="188"/>
      <c r="EUA84" s="188"/>
      <c r="EUB84" s="188"/>
      <c r="EUC84" s="188"/>
      <c r="EUD84" s="188"/>
      <c r="EUE84" s="188"/>
      <c r="EUF84" s="188"/>
      <c r="EUG84" s="188"/>
      <c r="EUH84" s="188"/>
      <c r="EUI84" s="188"/>
      <c r="EUJ84" s="188"/>
      <c r="EUK84" s="188"/>
      <c r="EUL84" s="188"/>
      <c r="EUM84" s="188"/>
      <c r="EUN84" s="188"/>
      <c r="EUO84" s="188"/>
      <c r="EUP84" s="188"/>
      <c r="EUQ84" s="188"/>
      <c r="EUR84" s="188"/>
      <c r="EUS84" s="188"/>
      <c r="EUT84" s="188"/>
      <c r="EUU84" s="188"/>
      <c r="EUV84" s="188"/>
      <c r="EUW84" s="188"/>
      <c r="EUX84" s="188"/>
      <c r="EUY84" s="188"/>
      <c r="EUZ84" s="188"/>
      <c r="EVA84" s="188"/>
      <c r="EVB84" s="188"/>
      <c r="EVC84" s="188"/>
      <c r="EVD84" s="188"/>
      <c r="EVE84" s="188"/>
      <c r="EVF84" s="188"/>
      <c r="EVG84" s="188"/>
      <c r="EVH84" s="188"/>
      <c r="EVI84" s="188"/>
      <c r="EVJ84" s="188"/>
      <c r="EVK84" s="188"/>
      <c r="EVL84" s="188"/>
      <c r="EVM84" s="188"/>
      <c r="EVN84" s="188"/>
      <c r="EVO84" s="188"/>
      <c r="EVP84" s="188"/>
      <c r="EVQ84" s="188"/>
      <c r="EVR84" s="188"/>
      <c r="EVS84" s="188"/>
      <c r="EVT84" s="188"/>
      <c r="EVU84" s="188"/>
      <c r="EVV84" s="188"/>
      <c r="EVW84" s="188"/>
      <c r="EVX84" s="188"/>
      <c r="EVY84" s="188"/>
      <c r="EVZ84" s="188"/>
      <c r="EWA84" s="188"/>
      <c r="EWB84" s="188"/>
      <c r="EWC84" s="188"/>
      <c r="EWD84" s="188"/>
      <c r="EWE84" s="188"/>
      <c r="EWF84" s="188"/>
      <c r="EWG84" s="188"/>
      <c r="EWH84" s="188"/>
      <c r="EWI84" s="188"/>
      <c r="EWJ84" s="188"/>
      <c r="EWK84" s="188"/>
      <c r="EWL84" s="188"/>
      <c r="EWM84" s="188"/>
      <c r="EWN84" s="188"/>
      <c r="EWO84" s="188"/>
      <c r="EWP84" s="188"/>
      <c r="EWQ84" s="188"/>
      <c r="EWR84" s="188"/>
      <c r="EWS84" s="188"/>
      <c r="EWT84" s="188"/>
      <c r="EWU84" s="188"/>
      <c r="EWV84" s="188"/>
      <c r="EWW84" s="188"/>
      <c r="EWX84" s="188"/>
      <c r="EWY84" s="188"/>
      <c r="EWZ84" s="188"/>
      <c r="EXA84" s="188"/>
      <c r="EXB84" s="188"/>
      <c r="EXC84" s="188"/>
      <c r="EXD84" s="188"/>
      <c r="EXE84" s="188"/>
      <c r="EXF84" s="188"/>
      <c r="EXG84" s="188"/>
      <c r="EXH84" s="188"/>
      <c r="EXI84" s="188"/>
      <c r="EXJ84" s="188"/>
      <c r="EXK84" s="188"/>
      <c r="EXL84" s="188"/>
      <c r="EXM84" s="188"/>
      <c r="EXN84" s="188"/>
      <c r="EXO84" s="188"/>
      <c r="EXP84" s="188"/>
      <c r="EXQ84" s="188"/>
      <c r="EXR84" s="188"/>
      <c r="EXS84" s="188"/>
      <c r="EXT84" s="188"/>
      <c r="EXU84" s="188"/>
      <c r="EXV84" s="188"/>
      <c r="EXW84" s="188"/>
      <c r="EXX84" s="188"/>
      <c r="EXY84" s="188"/>
      <c r="EXZ84" s="188"/>
      <c r="EYA84" s="188"/>
      <c r="EYB84" s="188"/>
      <c r="EYC84" s="188"/>
      <c r="EYD84" s="188"/>
      <c r="EYE84" s="188"/>
      <c r="EYF84" s="188"/>
      <c r="EYG84" s="188"/>
      <c r="EYH84" s="188"/>
      <c r="EYI84" s="188"/>
      <c r="EYJ84" s="188"/>
      <c r="EYK84" s="188"/>
      <c r="EYL84" s="188"/>
      <c r="EYM84" s="188"/>
      <c r="EYN84" s="188"/>
      <c r="EYO84" s="188"/>
      <c r="EYP84" s="188"/>
      <c r="EYQ84" s="188"/>
      <c r="EYR84" s="188"/>
      <c r="EYS84" s="188"/>
      <c r="EYT84" s="188"/>
      <c r="EYU84" s="188"/>
      <c r="EYV84" s="188"/>
      <c r="EYW84" s="188"/>
      <c r="EYX84" s="188"/>
      <c r="EYY84" s="188"/>
      <c r="EYZ84" s="188"/>
      <c r="EZA84" s="188"/>
      <c r="EZB84" s="188"/>
      <c r="EZC84" s="188"/>
      <c r="EZD84" s="188"/>
      <c r="EZE84" s="188"/>
      <c r="EZF84" s="188"/>
      <c r="EZG84" s="188"/>
      <c r="EZH84" s="188"/>
      <c r="EZI84" s="188"/>
      <c r="EZJ84" s="188"/>
      <c r="EZK84" s="188"/>
      <c r="EZL84" s="188"/>
      <c r="EZM84" s="188"/>
      <c r="EZN84" s="188"/>
      <c r="EZO84" s="188"/>
      <c r="EZP84" s="188"/>
      <c r="EZQ84" s="188"/>
      <c r="EZR84" s="188"/>
      <c r="EZS84" s="188"/>
      <c r="EZT84" s="188"/>
      <c r="EZU84" s="188"/>
      <c r="EZV84" s="188"/>
      <c r="EZW84" s="188"/>
      <c r="EZX84" s="188"/>
      <c r="EZY84" s="188"/>
      <c r="EZZ84" s="188"/>
      <c r="FAA84" s="188"/>
      <c r="FAB84" s="188"/>
      <c r="FAC84" s="188"/>
      <c r="FAD84" s="188"/>
      <c r="FAE84" s="188"/>
      <c r="FAF84" s="188"/>
      <c r="FAG84" s="188"/>
      <c r="FAH84" s="188"/>
      <c r="FAI84" s="188"/>
      <c r="FAJ84" s="188"/>
      <c r="FAK84" s="188"/>
      <c r="FAL84" s="188"/>
      <c r="FAM84" s="188"/>
      <c r="FAN84" s="188"/>
      <c r="FAO84" s="188"/>
      <c r="FAP84" s="188"/>
      <c r="FAQ84" s="188"/>
      <c r="FAR84" s="188"/>
      <c r="FAS84" s="188"/>
      <c r="FAT84" s="188"/>
      <c r="FAU84" s="188"/>
      <c r="FAV84" s="188"/>
      <c r="FAW84" s="188"/>
      <c r="FAX84" s="188"/>
      <c r="FAY84" s="188"/>
      <c r="FAZ84" s="188"/>
      <c r="FBA84" s="188"/>
      <c r="FBB84" s="188"/>
      <c r="FBC84" s="188"/>
      <c r="FBD84" s="188"/>
      <c r="FBE84" s="188"/>
      <c r="FBF84" s="188"/>
      <c r="FBG84" s="188"/>
      <c r="FBH84" s="188"/>
      <c r="FBI84" s="188"/>
      <c r="FBJ84" s="188"/>
      <c r="FBK84" s="188"/>
      <c r="FBL84" s="188"/>
      <c r="FBM84" s="188"/>
      <c r="FBN84" s="188"/>
      <c r="FBO84" s="188"/>
      <c r="FBP84" s="188"/>
      <c r="FBQ84" s="188"/>
      <c r="FBR84" s="188"/>
      <c r="FBS84" s="188"/>
      <c r="FBT84" s="188"/>
      <c r="FBU84" s="188"/>
      <c r="FBV84" s="188"/>
      <c r="FBW84" s="188"/>
      <c r="FBX84" s="188"/>
      <c r="FBY84" s="188"/>
      <c r="FBZ84" s="188"/>
      <c r="FCA84" s="188"/>
      <c r="FCB84" s="188"/>
      <c r="FCC84" s="188"/>
      <c r="FCD84" s="188"/>
      <c r="FCE84" s="188"/>
      <c r="FCF84" s="188"/>
      <c r="FCG84" s="188"/>
      <c r="FCH84" s="188"/>
      <c r="FCI84" s="188"/>
      <c r="FCJ84" s="188"/>
      <c r="FCK84" s="188"/>
      <c r="FCL84" s="188"/>
      <c r="FCM84" s="188"/>
      <c r="FCN84" s="188"/>
      <c r="FCO84" s="188"/>
      <c r="FCP84" s="188"/>
      <c r="FCQ84" s="188"/>
      <c r="FCR84" s="188"/>
      <c r="FCS84" s="188"/>
      <c r="FCT84" s="188"/>
      <c r="FCU84" s="188"/>
      <c r="FCV84" s="188"/>
      <c r="FCW84" s="188"/>
      <c r="FCX84" s="188"/>
      <c r="FCY84" s="188"/>
      <c r="FCZ84" s="188"/>
      <c r="FDA84" s="188"/>
      <c r="FDB84" s="188"/>
      <c r="FDC84" s="188"/>
      <c r="FDD84" s="188"/>
      <c r="FDE84" s="188"/>
      <c r="FDF84" s="188"/>
      <c r="FDG84" s="188"/>
      <c r="FDH84" s="188"/>
      <c r="FDI84" s="188"/>
      <c r="FDJ84" s="188"/>
      <c r="FDK84" s="188"/>
      <c r="FDL84" s="188"/>
      <c r="FDM84" s="188"/>
      <c r="FDN84" s="188"/>
      <c r="FDO84" s="188"/>
      <c r="FDP84" s="188"/>
      <c r="FDQ84" s="188"/>
      <c r="FDR84" s="188"/>
      <c r="FDS84" s="188"/>
      <c r="FDT84" s="188"/>
      <c r="FDU84" s="188"/>
      <c r="FDV84" s="188"/>
      <c r="FDW84" s="188"/>
      <c r="FDX84" s="188"/>
      <c r="FDY84" s="188"/>
      <c r="FDZ84" s="188"/>
      <c r="FEA84" s="188"/>
      <c r="FEB84" s="188"/>
      <c r="FEC84" s="188"/>
      <c r="FED84" s="188"/>
      <c r="FEE84" s="188"/>
      <c r="FEF84" s="188"/>
      <c r="FEG84" s="188"/>
      <c r="FEH84" s="188"/>
      <c r="FEI84" s="188"/>
      <c r="FEJ84" s="188"/>
      <c r="FEK84" s="188"/>
      <c r="FEL84" s="188"/>
      <c r="FEM84" s="188"/>
      <c r="FEN84" s="188"/>
      <c r="FEO84" s="188"/>
      <c r="FEP84" s="188"/>
      <c r="FEQ84" s="188"/>
      <c r="FER84" s="188"/>
      <c r="FES84" s="188"/>
      <c r="FET84" s="188"/>
      <c r="FEU84" s="188"/>
      <c r="FEV84" s="188"/>
      <c r="FEW84" s="188"/>
      <c r="FEX84" s="188"/>
      <c r="FEY84" s="188"/>
      <c r="FEZ84" s="188"/>
      <c r="FFA84" s="188"/>
      <c r="FFB84" s="188"/>
      <c r="FFC84" s="188"/>
      <c r="FFD84" s="188"/>
      <c r="FFE84" s="188"/>
      <c r="FFF84" s="188"/>
      <c r="FFG84" s="188"/>
      <c r="FFH84" s="188"/>
      <c r="FFI84" s="188"/>
      <c r="FFJ84" s="188"/>
      <c r="FFK84" s="188"/>
      <c r="FFL84" s="188"/>
      <c r="FFM84" s="188"/>
      <c r="FFN84" s="188"/>
      <c r="FFO84" s="188"/>
      <c r="FFP84" s="188"/>
      <c r="FFQ84" s="188"/>
      <c r="FFR84" s="188"/>
      <c r="FFS84" s="188"/>
      <c r="FFT84" s="188"/>
      <c r="FFU84" s="188"/>
      <c r="FFV84" s="188"/>
      <c r="FFW84" s="188"/>
      <c r="FFX84" s="188"/>
      <c r="FFY84" s="188"/>
      <c r="FFZ84" s="188"/>
      <c r="FGA84" s="188"/>
      <c r="FGB84" s="188"/>
      <c r="FGC84" s="188"/>
      <c r="FGD84" s="188"/>
      <c r="FGE84" s="188"/>
      <c r="FGF84" s="188"/>
      <c r="FGG84" s="188"/>
      <c r="FGH84" s="188"/>
      <c r="FGI84" s="188"/>
      <c r="FGJ84" s="188"/>
      <c r="FGK84" s="188"/>
      <c r="FGL84" s="188"/>
      <c r="FGM84" s="188"/>
      <c r="FGN84" s="188"/>
      <c r="FGO84" s="188"/>
      <c r="FGP84" s="188"/>
      <c r="FGQ84" s="188"/>
      <c r="FGR84" s="188"/>
      <c r="FGS84" s="188"/>
      <c r="FGT84" s="188"/>
      <c r="FGU84" s="188"/>
      <c r="FGV84" s="188"/>
      <c r="FGW84" s="188"/>
      <c r="FGX84" s="188"/>
      <c r="FGY84" s="188"/>
      <c r="FGZ84" s="188"/>
      <c r="FHA84" s="188"/>
      <c r="FHB84" s="188"/>
      <c r="FHC84" s="188"/>
      <c r="FHD84" s="188"/>
      <c r="FHE84" s="188"/>
      <c r="FHF84" s="188"/>
      <c r="FHG84" s="188"/>
      <c r="FHH84" s="188"/>
      <c r="FHI84" s="188"/>
      <c r="FHJ84" s="188"/>
      <c r="FHK84" s="188"/>
      <c r="FHL84" s="188"/>
      <c r="FHM84" s="188"/>
      <c r="FHN84" s="188"/>
      <c r="FHO84" s="188"/>
      <c r="FHP84" s="188"/>
      <c r="FHQ84" s="188"/>
      <c r="FHR84" s="188"/>
      <c r="FHS84" s="188"/>
      <c r="FHT84" s="188"/>
      <c r="FHU84" s="188"/>
      <c r="FHV84" s="188"/>
      <c r="FHW84" s="188"/>
      <c r="FHX84" s="188"/>
      <c r="FHY84" s="188"/>
      <c r="FHZ84" s="188"/>
      <c r="FIA84" s="188"/>
      <c r="FIB84" s="188"/>
      <c r="FIC84" s="188"/>
      <c r="FID84" s="188"/>
      <c r="FIE84" s="188"/>
      <c r="FIF84" s="188"/>
      <c r="FIG84" s="188"/>
      <c r="FIH84" s="188"/>
      <c r="FII84" s="188"/>
      <c r="FIJ84" s="188"/>
      <c r="FIK84" s="188"/>
      <c r="FIL84" s="188"/>
      <c r="FIM84" s="188"/>
      <c r="FIN84" s="188"/>
      <c r="FIO84" s="188"/>
      <c r="FIP84" s="188"/>
      <c r="FIQ84" s="188"/>
      <c r="FIR84" s="188"/>
      <c r="FIS84" s="188"/>
      <c r="FIT84" s="188"/>
      <c r="FIU84" s="188"/>
      <c r="FIV84" s="188"/>
      <c r="FIW84" s="188"/>
      <c r="FIX84" s="188"/>
      <c r="FIY84" s="188"/>
      <c r="FIZ84" s="188"/>
      <c r="FJA84" s="188"/>
      <c r="FJB84" s="188"/>
      <c r="FJC84" s="188"/>
      <c r="FJD84" s="188"/>
      <c r="FJE84" s="188"/>
      <c r="FJF84" s="188"/>
      <c r="FJG84" s="188"/>
      <c r="FJH84" s="188"/>
      <c r="FJI84" s="188"/>
      <c r="FJJ84" s="188"/>
      <c r="FJK84" s="188"/>
      <c r="FJL84" s="188"/>
      <c r="FJM84" s="188"/>
      <c r="FJN84" s="188"/>
      <c r="FJO84" s="188"/>
      <c r="FJP84" s="188"/>
      <c r="FJQ84" s="188"/>
      <c r="FJR84" s="188"/>
      <c r="FJS84" s="188"/>
      <c r="FJT84" s="188"/>
      <c r="FJU84" s="188"/>
      <c r="FJV84" s="188"/>
      <c r="FJW84" s="188"/>
      <c r="FJX84" s="188"/>
      <c r="FJY84" s="188"/>
      <c r="FJZ84" s="188"/>
      <c r="FKA84" s="188"/>
      <c r="FKB84" s="188"/>
      <c r="FKC84" s="188"/>
      <c r="FKD84" s="188"/>
      <c r="FKE84" s="188"/>
      <c r="FKF84" s="188"/>
      <c r="FKG84" s="188"/>
      <c r="FKH84" s="188"/>
      <c r="FKI84" s="188"/>
      <c r="FKJ84" s="188"/>
      <c r="FKK84" s="188"/>
      <c r="FKL84" s="188"/>
      <c r="FKM84" s="188"/>
      <c r="FKN84" s="188"/>
      <c r="FKO84" s="188"/>
      <c r="FKP84" s="188"/>
      <c r="FKQ84" s="188"/>
      <c r="FKR84" s="188"/>
      <c r="FKS84" s="188"/>
      <c r="FKT84" s="188"/>
      <c r="FKU84" s="188"/>
      <c r="FKV84" s="188"/>
      <c r="FKW84" s="188"/>
      <c r="FKX84" s="188"/>
      <c r="FKY84" s="188"/>
      <c r="FKZ84" s="188"/>
      <c r="FLA84" s="188"/>
      <c r="FLB84" s="188"/>
      <c r="FLC84" s="188"/>
      <c r="FLD84" s="188"/>
      <c r="FLE84" s="188"/>
      <c r="FLF84" s="188"/>
      <c r="FLG84" s="188"/>
      <c r="FLH84" s="188"/>
      <c r="FLI84" s="188"/>
      <c r="FLJ84" s="188"/>
      <c r="FLK84" s="188"/>
      <c r="FLL84" s="188"/>
      <c r="FLM84" s="188"/>
      <c r="FLN84" s="188"/>
      <c r="FLO84" s="188"/>
      <c r="FLP84" s="188"/>
      <c r="FLQ84" s="188"/>
      <c r="FLR84" s="188"/>
      <c r="FLS84" s="188"/>
      <c r="FLT84" s="188"/>
      <c r="FLU84" s="188"/>
      <c r="FLV84" s="188"/>
      <c r="FLW84" s="188"/>
      <c r="FLX84" s="188"/>
      <c r="FLY84" s="188"/>
      <c r="FLZ84" s="188"/>
      <c r="FMA84" s="188"/>
      <c r="FMB84" s="188"/>
      <c r="FMC84" s="188"/>
      <c r="FMD84" s="188"/>
      <c r="FME84" s="188"/>
      <c r="FMF84" s="188"/>
      <c r="FMG84" s="188"/>
      <c r="FMH84" s="188"/>
      <c r="FMI84" s="188"/>
      <c r="FMJ84" s="188"/>
      <c r="FMK84" s="188"/>
      <c r="FML84" s="188"/>
      <c r="FMM84" s="188"/>
      <c r="FMN84" s="188"/>
      <c r="FMO84" s="188"/>
      <c r="FMP84" s="188"/>
      <c r="FMQ84" s="188"/>
      <c r="FMR84" s="188"/>
      <c r="FMS84" s="188"/>
      <c r="FMT84" s="188"/>
      <c r="FMU84" s="188"/>
      <c r="FMV84" s="188"/>
      <c r="FMW84" s="188"/>
      <c r="FMX84" s="188"/>
      <c r="FMY84" s="188"/>
      <c r="FMZ84" s="188"/>
      <c r="FNA84" s="188"/>
      <c r="FNB84" s="188"/>
      <c r="FNC84" s="188"/>
      <c r="FND84" s="188"/>
      <c r="FNE84" s="188"/>
      <c r="FNF84" s="188"/>
      <c r="FNG84" s="188"/>
      <c r="FNH84" s="188"/>
      <c r="FNI84" s="188"/>
      <c r="FNJ84" s="188"/>
      <c r="FNK84" s="188"/>
      <c r="FNL84" s="188"/>
      <c r="FNM84" s="188"/>
      <c r="FNN84" s="188"/>
      <c r="FNO84" s="188"/>
      <c r="FNP84" s="188"/>
      <c r="FNQ84" s="188"/>
      <c r="FNR84" s="188"/>
      <c r="FNS84" s="188"/>
      <c r="FNT84" s="188"/>
      <c r="FNU84" s="188"/>
      <c r="FNV84" s="188"/>
      <c r="FNW84" s="188"/>
      <c r="FNX84" s="188"/>
      <c r="FNY84" s="188"/>
      <c r="FNZ84" s="188"/>
      <c r="FOA84" s="188"/>
      <c r="FOB84" s="188"/>
      <c r="FOC84" s="188"/>
      <c r="FOD84" s="188"/>
      <c r="FOE84" s="188"/>
      <c r="FOF84" s="188"/>
      <c r="FOG84" s="188"/>
      <c r="FOH84" s="188"/>
      <c r="FOI84" s="188"/>
      <c r="FOJ84" s="188"/>
      <c r="FOK84" s="188"/>
      <c r="FOL84" s="188"/>
      <c r="FOM84" s="188"/>
      <c r="FON84" s="188"/>
      <c r="FOO84" s="188"/>
      <c r="FOP84" s="188"/>
      <c r="FOQ84" s="188"/>
      <c r="FOR84" s="188"/>
      <c r="FOS84" s="188"/>
      <c r="FOT84" s="188"/>
      <c r="FOU84" s="188"/>
      <c r="FOV84" s="188"/>
      <c r="FOW84" s="188"/>
      <c r="FOX84" s="188"/>
      <c r="FOY84" s="188"/>
      <c r="FOZ84" s="188"/>
      <c r="FPA84" s="188"/>
      <c r="FPB84" s="188"/>
      <c r="FPC84" s="188"/>
      <c r="FPD84" s="188"/>
      <c r="FPE84" s="188"/>
      <c r="FPF84" s="188"/>
      <c r="FPG84" s="188"/>
      <c r="FPH84" s="188"/>
      <c r="FPI84" s="188"/>
      <c r="FPJ84" s="188"/>
      <c r="FPK84" s="188"/>
      <c r="FPL84" s="188"/>
      <c r="FPM84" s="188"/>
      <c r="FPN84" s="188"/>
      <c r="FPO84" s="188"/>
      <c r="FPP84" s="188"/>
      <c r="FPQ84" s="188"/>
      <c r="FPR84" s="188"/>
      <c r="FPS84" s="188"/>
      <c r="FPT84" s="188"/>
      <c r="FPU84" s="188"/>
      <c r="FPV84" s="188"/>
      <c r="FPW84" s="188"/>
      <c r="FPX84" s="188"/>
      <c r="FPY84" s="188"/>
      <c r="FPZ84" s="188"/>
      <c r="FQA84" s="188"/>
      <c r="FQB84" s="188"/>
      <c r="FQC84" s="188"/>
      <c r="FQD84" s="188"/>
      <c r="FQE84" s="188"/>
      <c r="FQF84" s="188"/>
      <c r="FQG84" s="188"/>
      <c r="FQH84" s="188"/>
      <c r="FQI84" s="188"/>
      <c r="FQJ84" s="188"/>
      <c r="FQK84" s="188"/>
      <c r="FQL84" s="188"/>
      <c r="FQM84" s="188"/>
      <c r="FQN84" s="188"/>
      <c r="FQO84" s="188"/>
      <c r="FQP84" s="188"/>
      <c r="FQQ84" s="188"/>
      <c r="FQR84" s="188"/>
      <c r="FQS84" s="188"/>
      <c r="FQT84" s="188"/>
      <c r="FQU84" s="188"/>
      <c r="FQV84" s="188"/>
      <c r="FQW84" s="188"/>
      <c r="FQX84" s="188"/>
      <c r="FQY84" s="188"/>
      <c r="FQZ84" s="188"/>
      <c r="FRA84" s="188"/>
      <c r="FRB84" s="188"/>
      <c r="FRC84" s="188"/>
      <c r="FRD84" s="188"/>
      <c r="FRE84" s="188"/>
      <c r="FRF84" s="188"/>
      <c r="FRG84" s="188"/>
      <c r="FRH84" s="188"/>
      <c r="FRI84" s="188"/>
      <c r="FRJ84" s="188"/>
      <c r="FRK84" s="188"/>
      <c r="FRL84" s="188"/>
      <c r="FRM84" s="188"/>
      <c r="FRN84" s="188"/>
      <c r="FRO84" s="188"/>
      <c r="FRP84" s="188"/>
      <c r="FRQ84" s="188"/>
      <c r="FRR84" s="188"/>
      <c r="FRS84" s="188"/>
      <c r="FRT84" s="188"/>
      <c r="FRU84" s="188"/>
      <c r="FRV84" s="188"/>
      <c r="FRW84" s="188"/>
      <c r="FRX84" s="188"/>
      <c r="FRY84" s="188"/>
      <c r="FRZ84" s="188"/>
      <c r="FSA84" s="188"/>
      <c r="FSB84" s="188"/>
      <c r="FSC84" s="188"/>
      <c r="FSD84" s="188"/>
      <c r="FSE84" s="188"/>
      <c r="FSF84" s="188"/>
      <c r="FSG84" s="188"/>
      <c r="FSH84" s="188"/>
      <c r="FSI84" s="188"/>
      <c r="FSJ84" s="188"/>
      <c r="FSK84" s="188"/>
      <c r="FSL84" s="188"/>
      <c r="FSM84" s="188"/>
      <c r="FSN84" s="188"/>
      <c r="FSO84" s="188"/>
      <c r="FSP84" s="188"/>
      <c r="FSQ84" s="188"/>
      <c r="FSR84" s="188"/>
      <c r="FSS84" s="188"/>
      <c r="FST84" s="188"/>
      <c r="FSU84" s="188"/>
      <c r="FSV84" s="188"/>
      <c r="FSW84" s="188"/>
      <c r="FSX84" s="188"/>
      <c r="FSY84" s="188"/>
      <c r="FSZ84" s="188"/>
      <c r="FTA84" s="188"/>
      <c r="FTB84" s="188"/>
      <c r="FTC84" s="188"/>
      <c r="FTD84" s="188"/>
      <c r="FTE84" s="188"/>
      <c r="FTF84" s="188"/>
      <c r="FTG84" s="188"/>
      <c r="FTH84" s="188"/>
      <c r="FTI84" s="188"/>
      <c r="FTJ84" s="188"/>
      <c r="FTK84" s="188"/>
      <c r="FTL84" s="188"/>
      <c r="FTM84" s="188"/>
      <c r="FTN84" s="188"/>
      <c r="FTO84" s="188"/>
      <c r="FTP84" s="188"/>
      <c r="FTQ84" s="188"/>
      <c r="FTR84" s="188"/>
      <c r="FTS84" s="188"/>
      <c r="FTT84" s="188"/>
      <c r="FTU84" s="188"/>
      <c r="FTV84" s="188"/>
      <c r="FTW84" s="188"/>
      <c r="FTX84" s="188"/>
      <c r="FTY84" s="188"/>
      <c r="FTZ84" s="188"/>
      <c r="FUA84" s="188"/>
      <c r="FUB84" s="188"/>
      <c r="FUC84" s="188"/>
      <c r="FUD84" s="188"/>
      <c r="FUE84" s="188"/>
      <c r="FUF84" s="188"/>
      <c r="FUG84" s="188"/>
      <c r="FUH84" s="188"/>
      <c r="FUI84" s="188"/>
      <c r="FUJ84" s="188"/>
      <c r="FUK84" s="188"/>
      <c r="FUL84" s="188"/>
      <c r="FUM84" s="188"/>
      <c r="FUN84" s="188"/>
      <c r="FUO84" s="188"/>
      <c r="FUP84" s="188"/>
      <c r="FUQ84" s="188"/>
      <c r="FUR84" s="188"/>
      <c r="FUS84" s="188"/>
      <c r="FUT84" s="188"/>
      <c r="FUU84" s="188"/>
      <c r="FUV84" s="188"/>
      <c r="FUW84" s="188"/>
      <c r="FUX84" s="188"/>
      <c r="FUY84" s="188"/>
      <c r="FUZ84" s="188"/>
      <c r="FVA84" s="188"/>
      <c r="FVB84" s="188"/>
      <c r="FVC84" s="188"/>
      <c r="FVD84" s="188"/>
      <c r="FVE84" s="188"/>
      <c r="FVF84" s="188"/>
      <c r="FVG84" s="188"/>
      <c r="FVH84" s="188"/>
      <c r="FVI84" s="188"/>
      <c r="FVJ84" s="188"/>
      <c r="FVK84" s="188"/>
      <c r="FVL84" s="188"/>
      <c r="FVM84" s="188"/>
      <c r="FVN84" s="188"/>
      <c r="FVO84" s="188"/>
      <c r="FVP84" s="188"/>
      <c r="FVQ84" s="188"/>
      <c r="FVR84" s="188"/>
      <c r="FVS84" s="188"/>
      <c r="FVT84" s="188"/>
      <c r="FVU84" s="188"/>
      <c r="FVV84" s="188"/>
      <c r="FVW84" s="188"/>
      <c r="FVX84" s="188"/>
      <c r="FVY84" s="188"/>
      <c r="FVZ84" s="188"/>
      <c r="FWA84" s="188"/>
      <c r="FWB84" s="188"/>
      <c r="FWC84" s="188"/>
      <c r="FWD84" s="188"/>
      <c r="FWE84" s="188"/>
      <c r="FWF84" s="188"/>
      <c r="FWG84" s="188"/>
      <c r="FWH84" s="188"/>
      <c r="FWI84" s="188"/>
      <c r="FWJ84" s="188"/>
      <c r="FWK84" s="188"/>
      <c r="FWL84" s="188"/>
      <c r="FWM84" s="188"/>
      <c r="FWN84" s="188"/>
      <c r="FWO84" s="188"/>
      <c r="FWP84" s="188"/>
      <c r="FWQ84" s="188"/>
      <c r="FWR84" s="188"/>
      <c r="FWS84" s="188"/>
      <c r="FWT84" s="188"/>
      <c r="FWU84" s="188"/>
      <c r="FWV84" s="188"/>
      <c r="FWW84" s="188"/>
      <c r="FWX84" s="188"/>
      <c r="FWY84" s="188"/>
      <c r="FWZ84" s="188"/>
      <c r="FXA84" s="188"/>
      <c r="FXB84" s="188"/>
      <c r="FXC84" s="188"/>
      <c r="FXD84" s="188"/>
      <c r="FXE84" s="188"/>
      <c r="FXF84" s="188"/>
      <c r="FXG84" s="188"/>
      <c r="FXH84" s="188"/>
      <c r="FXI84" s="188"/>
      <c r="FXJ84" s="188"/>
      <c r="FXK84" s="188"/>
      <c r="FXL84" s="188"/>
      <c r="FXM84" s="188"/>
      <c r="FXN84" s="188"/>
      <c r="FXO84" s="188"/>
      <c r="FXP84" s="188"/>
      <c r="FXQ84" s="188"/>
      <c r="FXR84" s="188"/>
      <c r="FXS84" s="188"/>
      <c r="FXT84" s="188"/>
      <c r="FXU84" s="188"/>
      <c r="FXV84" s="188"/>
      <c r="FXW84" s="188"/>
      <c r="FXX84" s="188"/>
      <c r="FXY84" s="188"/>
      <c r="FXZ84" s="188"/>
      <c r="FYA84" s="188"/>
      <c r="FYB84" s="188"/>
      <c r="FYC84" s="188"/>
      <c r="FYD84" s="188"/>
      <c r="FYE84" s="188"/>
      <c r="FYF84" s="188"/>
      <c r="FYG84" s="188"/>
      <c r="FYH84" s="188"/>
      <c r="FYI84" s="188"/>
      <c r="FYJ84" s="188"/>
      <c r="FYK84" s="188"/>
      <c r="FYL84" s="188"/>
      <c r="FYM84" s="188"/>
      <c r="FYN84" s="188"/>
      <c r="FYO84" s="188"/>
      <c r="FYP84" s="188"/>
      <c r="FYQ84" s="188"/>
      <c r="FYR84" s="188"/>
      <c r="FYS84" s="188"/>
      <c r="FYT84" s="188"/>
      <c r="FYU84" s="188"/>
      <c r="FYV84" s="188"/>
      <c r="FYW84" s="188"/>
      <c r="FYX84" s="188"/>
      <c r="FYY84" s="188"/>
      <c r="FYZ84" s="188"/>
      <c r="FZA84" s="188"/>
      <c r="FZB84" s="188"/>
      <c r="FZC84" s="188"/>
      <c r="FZD84" s="188"/>
      <c r="FZE84" s="188"/>
      <c r="FZF84" s="188"/>
      <c r="FZG84" s="188"/>
      <c r="FZH84" s="188"/>
      <c r="FZI84" s="188"/>
      <c r="FZJ84" s="188"/>
      <c r="FZK84" s="188"/>
      <c r="FZL84" s="188"/>
      <c r="FZM84" s="188"/>
      <c r="FZN84" s="188"/>
      <c r="FZO84" s="188"/>
      <c r="FZP84" s="188"/>
      <c r="FZQ84" s="188"/>
      <c r="FZR84" s="188"/>
      <c r="FZS84" s="188"/>
      <c r="FZT84" s="188"/>
      <c r="FZU84" s="188"/>
      <c r="FZV84" s="188"/>
      <c r="FZW84" s="188"/>
      <c r="FZX84" s="188"/>
      <c r="FZY84" s="188"/>
      <c r="FZZ84" s="188"/>
      <c r="GAA84" s="188"/>
      <c r="GAB84" s="188"/>
      <c r="GAC84" s="188"/>
      <c r="GAD84" s="188"/>
      <c r="GAE84" s="188"/>
      <c r="GAF84" s="188"/>
      <c r="GAG84" s="188"/>
      <c r="GAH84" s="188"/>
      <c r="GAI84" s="188"/>
      <c r="GAJ84" s="188"/>
      <c r="GAK84" s="188"/>
      <c r="GAL84" s="188"/>
      <c r="GAM84" s="188"/>
      <c r="GAN84" s="188"/>
      <c r="GAO84" s="188"/>
      <c r="GAP84" s="188"/>
      <c r="GAQ84" s="188"/>
      <c r="GAR84" s="188"/>
      <c r="GAS84" s="188"/>
      <c r="GAT84" s="188"/>
      <c r="GAU84" s="188"/>
      <c r="GAV84" s="188"/>
      <c r="GAW84" s="188"/>
      <c r="GAX84" s="188"/>
      <c r="GAY84" s="188"/>
      <c r="GAZ84" s="188"/>
      <c r="GBA84" s="188"/>
      <c r="GBB84" s="188"/>
      <c r="GBC84" s="188"/>
      <c r="GBD84" s="188"/>
      <c r="GBE84" s="188"/>
      <c r="GBF84" s="188"/>
      <c r="GBG84" s="188"/>
      <c r="GBH84" s="188"/>
      <c r="GBI84" s="188"/>
      <c r="GBJ84" s="188"/>
      <c r="GBK84" s="188"/>
      <c r="GBL84" s="188"/>
      <c r="GBM84" s="188"/>
      <c r="GBN84" s="188"/>
      <c r="GBO84" s="188"/>
      <c r="GBP84" s="188"/>
      <c r="GBQ84" s="188"/>
      <c r="GBR84" s="188"/>
      <c r="GBS84" s="188"/>
      <c r="GBT84" s="188"/>
      <c r="GBU84" s="188"/>
      <c r="GBV84" s="188"/>
      <c r="GBW84" s="188"/>
      <c r="GBX84" s="188"/>
      <c r="GBY84" s="188"/>
      <c r="GBZ84" s="188"/>
      <c r="GCA84" s="188"/>
      <c r="GCB84" s="188"/>
      <c r="GCC84" s="188"/>
      <c r="GCD84" s="188"/>
      <c r="GCE84" s="188"/>
      <c r="GCF84" s="188"/>
      <c r="GCG84" s="188"/>
      <c r="GCH84" s="188"/>
      <c r="GCI84" s="188"/>
      <c r="GCJ84" s="188"/>
      <c r="GCK84" s="188"/>
      <c r="GCL84" s="188"/>
      <c r="GCM84" s="188"/>
      <c r="GCN84" s="188"/>
      <c r="GCO84" s="188"/>
      <c r="GCP84" s="188"/>
      <c r="GCQ84" s="188"/>
      <c r="GCR84" s="188"/>
      <c r="GCS84" s="188"/>
      <c r="GCT84" s="188"/>
      <c r="GCU84" s="188"/>
      <c r="GCV84" s="188"/>
      <c r="GCW84" s="188"/>
      <c r="GCX84" s="188"/>
      <c r="GCY84" s="188"/>
      <c r="GCZ84" s="188"/>
      <c r="GDA84" s="188"/>
      <c r="GDB84" s="188"/>
      <c r="GDC84" s="188"/>
      <c r="GDD84" s="188"/>
      <c r="GDE84" s="188"/>
      <c r="GDF84" s="188"/>
      <c r="GDG84" s="188"/>
      <c r="GDH84" s="188"/>
      <c r="GDI84" s="188"/>
      <c r="GDJ84" s="188"/>
      <c r="GDK84" s="188"/>
      <c r="GDL84" s="188"/>
      <c r="GDM84" s="188"/>
      <c r="GDN84" s="188"/>
      <c r="GDO84" s="188"/>
      <c r="GDP84" s="188"/>
      <c r="GDQ84" s="188"/>
      <c r="GDR84" s="188"/>
      <c r="GDS84" s="188"/>
      <c r="GDT84" s="188"/>
      <c r="GDU84" s="188"/>
      <c r="GDV84" s="188"/>
      <c r="GDW84" s="188"/>
      <c r="GDX84" s="188"/>
      <c r="GDY84" s="188"/>
      <c r="GDZ84" s="188"/>
      <c r="GEA84" s="188"/>
      <c r="GEB84" s="188"/>
      <c r="GEC84" s="188"/>
      <c r="GED84" s="188"/>
      <c r="GEE84" s="188"/>
      <c r="GEF84" s="188"/>
      <c r="GEG84" s="188"/>
      <c r="GEH84" s="188"/>
      <c r="GEI84" s="188"/>
      <c r="GEJ84" s="188"/>
      <c r="GEK84" s="188"/>
      <c r="GEL84" s="188"/>
      <c r="GEM84" s="188"/>
      <c r="GEN84" s="188"/>
      <c r="GEO84" s="188"/>
      <c r="GEP84" s="188"/>
      <c r="GEQ84" s="188"/>
      <c r="GER84" s="188"/>
      <c r="GES84" s="188"/>
      <c r="GET84" s="188"/>
      <c r="GEU84" s="188"/>
      <c r="GEV84" s="188"/>
      <c r="GEW84" s="188"/>
      <c r="GEX84" s="188"/>
      <c r="GEY84" s="188"/>
      <c r="GEZ84" s="188"/>
      <c r="GFA84" s="188"/>
      <c r="GFB84" s="188"/>
      <c r="GFC84" s="188"/>
      <c r="GFD84" s="188"/>
      <c r="GFE84" s="188"/>
      <c r="GFF84" s="188"/>
      <c r="GFG84" s="188"/>
      <c r="GFH84" s="188"/>
      <c r="GFI84" s="188"/>
      <c r="GFJ84" s="188"/>
      <c r="GFK84" s="188"/>
      <c r="GFL84" s="188"/>
      <c r="GFM84" s="188"/>
      <c r="GFN84" s="188"/>
      <c r="GFO84" s="188"/>
      <c r="GFP84" s="188"/>
      <c r="GFQ84" s="188"/>
      <c r="GFR84" s="188"/>
      <c r="GFS84" s="188"/>
      <c r="GFT84" s="188"/>
      <c r="GFU84" s="188"/>
      <c r="GFV84" s="188"/>
      <c r="GFW84" s="188"/>
      <c r="GFX84" s="188"/>
      <c r="GFY84" s="188"/>
      <c r="GFZ84" s="188"/>
      <c r="GGA84" s="188"/>
      <c r="GGB84" s="188"/>
      <c r="GGC84" s="188"/>
      <c r="GGD84" s="188"/>
      <c r="GGE84" s="188"/>
      <c r="GGF84" s="188"/>
      <c r="GGG84" s="188"/>
      <c r="GGH84" s="188"/>
      <c r="GGI84" s="188"/>
      <c r="GGJ84" s="188"/>
      <c r="GGK84" s="188"/>
      <c r="GGL84" s="188"/>
      <c r="GGM84" s="188"/>
      <c r="GGN84" s="188"/>
      <c r="GGO84" s="188"/>
      <c r="GGP84" s="188"/>
      <c r="GGQ84" s="188"/>
      <c r="GGR84" s="188"/>
      <c r="GGS84" s="188"/>
      <c r="GGT84" s="188"/>
      <c r="GGU84" s="188"/>
      <c r="GGV84" s="188"/>
      <c r="GGW84" s="188"/>
      <c r="GGX84" s="188"/>
      <c r="GGY84" s="188"/>
      <c r="GGZ84" s="188"/>
      <c r="GHA84" s="188"/>
      <c r="GHB84" s="188"/>
      <c r="GHC84" s="188"/>
      <c r="GHD84" s="188"/>
      <c r="GHE84" s="188"/>
      <c r="GHF84" s="188"/>
      <c r="GHG84" s="188"/>
      <c r="GHH84" s="188"/>
      <c r="GHI84" s="188"/>
      <c r="GHJ84" s="188"/>
      <c r="GHK84" s="188"/>
      <c r="GHL84" s="188"/>
      <c r="GHM84" s="188"/>
      <c r="GHN84" s="188"/>
      <c r="GHO84" s="188"/>
      <c r="GHP84" s="188"/>
      <c r="GHQ84" s="188"/>
      <c r="GHR84" s="188"/>
      <c r="GHS84" s="188"/>
      <c r="GHT84" s="188"/>
      <c r="GHU84" s="188"/>
      <c r="GHV84" s="188"/>
      <c r="GHW84" s="188"/>
      <c r="GHX84" s="188"/>
      <c r="GHY84" s="188"/>
      <c r="GHZ84" s="188"/>
      <c r="GIA84" s="188"/>
      <c r="GIB84" s="188"/>
      <c r="GIC84" s="188"/>
      <c r="GID84" s="188"/>
      <c r="GIE84" s="188"/>
      <c r="GIF84" s="188"/>
      <c r="GIG84" s="188"/>
      <c r="GIH84" s="188"/>
      <c r="GII84" s="188"/>
      <c r="GIJ84" s="188"/>
      <c r="GIK84" s="188"/>
      <c r="GIL84" s="188"/>
      <c r="GIM84" s="188"/>
      <c r="GIN84" s="188"/>
      <c r="GIO84" s="188"/>
      <c r="GIP84" s="188"/>
      <c r="GIQ84" s="188"/>
      <c r="GIR84" s="188"/>
      <c r="GIS84" s="188"/>
      <c r="GIT84" s="188"/>
      <c r="GIU84" s="188"/>
      <c r="GIV84" s="188"/>
      <c r="GIW84" s="188"/>
      <c r="GIX84" s="188"/>
      <c r="GIY84" s="188"/>
      <c r="GIZ84" s="188"/>
      <c r="GJA84" s="188"/>
      <c r="GJB84" s="188"/>
      <c r="GJC84" s="188"/>
      <c r="GJD84" s="188"/>
      <c r="GJE84" s="188"/>
      <c r="GJF84" s="188"/>
      <c r="GJG84" s="188"/>
      <c r="GJH84" s="188"/>
      <c r="GJI84" s="188"/>
      <c r="GJJ84" s="188"/>
      <c r="GJK84" s="188"/>
      <c r="GJL84" s="188"/>
      <c r="GJM84" s="188"/>
      <c r="GJN84" s="188"/>
      <c r="GJO84" s="188"/>
      <c r="GJP84" s="188"/>
      <c r="GJQ84" s="188"/>
      <c r="GJR84" s="188"/>
      <c r="GJS84" s="188"/>
      <c r="GJT84" s="188"/>
      <c r="GJU84" s="188"/>
      <c r="GJV84" s="188"/>
      <c r="GJW84" s="188"/>
      <c r="GJX84" s="188"/>
      <c r="GJY84" s="188"/>
      <c r="GJZ84" s="188"/>
      <c r="GKA84" s="188"/>
      <c r="GKB84" s="188"/>
      <c r="GKC84" s="188"/>
      <c r="GKD84" s="188"/>
      <c r="GKE84" s="188"/>
      <c r="GKF84" s="188"/>
      <c r="GKG84" s="188"/>
      <c r="GKH84" s="188"/>
      <c r="GKI84" s="188"/>
      <c r="GKJ84" s="188"/>
      <c r="GKK84" s="188"/>
      <c r="GKL84" s="188"/>
      <c r="GKM84" s="188"/>
      <c r="GKN84" s="188"/>
      <c r="GKO84" s="188"/>
      <c r="GKP84" s="188"/>
      <c r="GKQ84" s="188"/>
      <c r="GKR84" s="188"/>
      <c r="GKS84" s="188"/>
      <c r="GKT84" s="188"/>
      <c r="GKU84" s="188"/>
      <c r="GKV84" s="188"/>
      <c r="GKW84" s="188"/>
      <c r="GKX84" s="188"/>
      <c r="GKY84" s="188"/>
      <c r="GKZ84" s="188"/>
      <c r="GLA84" s="188"/>
      <c r="GLB84" s="188"/>
      <c r="GLC84" s="188"/>
      <c r="GLD84" s="188"/>
      <c r="GLE84" s="188"/>
      <c r="GLF84" s="188"/>
      <c r="GLG84" s="188"/>
      <c r="GLH84" s="188"/>
      <c r="GLI84" s="188"/>
      <c r="GLJ84" s="188"/>
      <c r="GLK84" s="188"/>
      <c r="GLL84" s="188"/>
      <c r="GLM84" s="188"/>
      <c r="GLN84" s="188"/>
      <c r="GLO84" s="188"/>
      <c r="GLP84" s="188"/>
      <c r="GLQ84" s="188"/>
      <c r="GLR84" s="188"/>
      <c r="GLS84" s="188"/>
      <c r="GLT84" s="188"/>
      <c r="GLU84" s="188"/>
      <c r="GLV84" s="188"/>
      <c r="GLW84" s="188"/>
      <c r="GLX84" s="188"/>
      <c r="GLY84" s="188"/>
      <c r="GLZ84" s="188"/>
      <c r="GMA84" s="188"/>
      <c r="GMB84" s="188"/>
      <c r="GMC84" s="188"/>
      <c r="GMD84" s="188"/>
      <c r="GME84" s="188"/>
      <c r="GMF84" s="188"/>
      <c r="GMG84" s="188"/>
      <c r="GMH84" s="188"/>
      <c r="GMI84" s="188"/>
      <c r="GMJ84" s="188"/>
      <c r="GMK84" s="188"/>
      <c r="GML84" s="188"/>
      <c r="GMM84" s="188"/>
      <c r="GMN84" s="188"/>
      <c r="GMO84" s="188"/>
      <c r="GMP84" s="188"/>
      <c r="GMQ84" s="188"/>
      <c r="GMR84" s="188"/>
      <c r="GMS84" s="188"/>
      <c r="GMT84" s="188"/>
      <c r="GMU84" s="188"/>
      <c r="GMV84" s="188"/>
      <c r="GMW84" s="188"/>
      <c r="GMX84" s="188"/>
      <c r="GMY84" s="188"/>
      <c r="GMZ84" s="188"/>
      <c r="GNA84" s="188"/>
      <c r="GNB84" s="188"/>
      <c r="GNC84" s="188"/>
      <c r="GND84" s="188"/>
      <c r="GNE84" s="188"/>
      <c r="GNF84" s="188"/>
      <c r="GNG84" s="188"/>
      <c r="GNH84" s="188"/>
      <c r="GNI84" s="188"/>
      <c r="GNJ84" s="188"/>
      <c r="GNK84" s="188"/>
      <c r="GNL84" s="188"/>
      <c r="GNM84" s="188"/>
      <c r="GNN84" s="188"/>
      <c r="GNO84" s="188"/>
      <c r="GNP84" s="188"/>
      <c r="GNQ84" s="188"/>
      <c r="GNR84" s="188"/>
      <c r="GNS84" s="188"/>
      <c r="GNT84" s="188"/>
      <c r="GNU84" s="188"/>
      <c r="GNV84" s="188"/>
      <c r="GNW84" s="188"/>
      <c r="GNX84" s="188"/>
      <c r="GNY84" s="188"/>
      <c r="GNZ84" s="188"/>
      <c r="GOA84" s="188"/>
      <c r="GOB84" s="188"/>
      <c r="GOC84" s="188"/>
      <c r="GOD84" s="188"/>
      <c r="GOE84" s="188"/>
      <c r="GOF84" s="188"/>
      <c r="GOG84" s="188"/>
      <c r="GOH84" s="188"/>
      <c r="GOI84" s="188"/>
      <c r="GOJ84" s="188"/>
      <c r="GOK84" s="188"/>
      <c r="GOL84" s="188"/>
      <c r="GOM84" s="188"/>
      <c r="GON84" s="188"/>
      <c r="GOO84" s="188"/>
      <c r="GOP84" s="188"/>
      <c r="GOQ84" s="188"/>
      <c r="GOR84" s="188"/>
      <c r="GOS84" s="188"/>
      <c r="GOT84" s="188"/>
      <c r="GOU84" s="188"/>
      <c r="GOV84" s="188"/>
      <c r="GOW84" s="188"/>
      <c r="GOX84" s="188"/>
      <c r="GOY84" s="188"/>
      <c r="GOZ84" s="188"/>
      <c r="GPA84" s="188"/>
      <c r="GPB84" s="188"/>
      <c r="GPC84" s="188"/>
      <c r="GPD84" s="188"/>
      <c r="GPE84" s="188"/>
      <c r="GPF84" s="188"/>
      <c r="GPG84" s="188"/>
      <c r="GPH84" s="188"/>
      <c r="GPI84" s="188"/>
      <c r="GPJ84" s="188"/>
      <c r="GPK84" s="188"/>
      <c r="GPL84" s="188"/>
      <c r="GPM84" s="188"/>
      <c r="GPN84" s="188"/>
      <c r="GPO84" s="188"/>
      <c r="GPP84" s="188"/>
      <c r="GPQ84" s="188"/>
      <c r="GPR84" s="188"/>
      <c r="GPS84" s="188"/>
      <c r="GPT84" s="188"/>
      <c r="GPU84" s="188"/>
      <c r="GPV84" s="188"/>
      <c r="GPW84" s="188"/>
      <c r="GPX84" s="188"/>
      <c r="GPY84" s="188"/>
      <c r="GPZ84" s="188"/>
      <c r="GQA84" s="188"/>
      <c r="GQB84" s="188"/>
      <c r="GQC84" s="188"/>
      <c r="GQD84" s="188"/>
      <c r="GQE84" s="188"/>
      <c r="GQF84" s="188"/>
      <c r="GQG84" s="188"/>
      <c r="GQH84" s="188"/>
      <c r="GQI84" s="188"/>
      <c r="GQJ84" s="188"/>
      <c r="GQK84" s="188"/>
      <c r="GQL84" s="188"/>
      <c r="GQM84" s="188"/>
      <c r="GQN84" s="188"/>
      <c r="GQO84" s="188"/>
      <c r="GQP84" s="188"/>
      <c r="GQQ84" s="188"/>
      <c r="GQR84" s="188"/>
      <c r="GQS84" s="188"/>
      <c r="GQT84" s="188"/>
      <c r="GQU84" s="188"/>
      <c r="GQV84" s="188"/>
      <c r="GQW84" s="188"/>
      <c r="GQX84" s="188"/>
      <c r="GQY84" s="188"/>
      <c r="GQZ84" s="188"/>
      <c r="GRA84" s="188"/>
      <c r="GRB84" s="188"/>
      <c r="GRC84" s="188"/>
      <c r="GRD84" s="188"/>
      <c r="GRE84" s="188"/>
      <c r="GRF84" s="188"/>
      <c r="GRG84" s="188"/>
      <c r="GRH84" s="188"/>
      <c r="GRI84" s="188"/>
      <c r="GRJ84" s="188"/>
      <c r="GRK84" s="188"/>
      <c r="GRL84" s="188"/>
      <c r="GRM84" s="188"/>
      <c r="GRN84" s="188"/>
      <c r="GRO84" s="188"/>
      <c r="GRP84" s="188"/>
      <c r="GRQ84" s="188"/>
      <c r="GRR84" s="188"/>
      <c r="GRS84" s="188"/>
      <c r="GRT84" s="188"/>
      <c r="GRU84" s="188"/>
      <c r="GRV84" s="188"/>
      <c r="GRW84" s="188"/>
      <c r="GRX84" s="188"/>
      <c r="GRY84" s="188"/>
      <c r="GRZ84" s="188"/>
      <c r="GSA84" s="188"/>
      <c r="GSB84" s="188"/>
      <c r="GSC84" s="188"/>
      <c r="GSD84" s="188"/>
      <c r="GSE84" s="188"/>
      <c r="GSF84" s="188"/>
      <c r="GSG84" s="188"/>
      <c r="GSH84" s="188"/>
      <c r="GSI84" s="188"/>
      <c r="GSJ84" s="188"/>
      <c r="GSK84" s="188"/>
      <c r="GSL84" s="188"/>
      <c r="GSM84" s="188"/>
      <c r="GSN84" s="188"/>
      <c r="GSO84" s="188"/>
      <c r="GSP84" s="188"/>
      <c r="GSQ84" s="188"/>
      <c r="GSR84" s="188"/>
      <c r="GSS84" s="188"/>
      <c r="GST84" s="188"/>
      <c r="GSU84" s="188"/>
      <c r="GSV84" s="188"/>
      <c r="GSW84" s="188"/>
      <c r="GSX84" s="188"/>
      <c r="GSY84" s="188"/>
      <c r="GSZ84" s="188"/>
      <c r="GTA84" s="188"/>
      <c r="GTB84" s="188"/>
      <c r="GTC84" s="188"/>
      <c r="GTD84" s="188"/>
      <c r="GTE84" s="188"/>
      <c r="GTF84" s="188"/>
      <c r="GTG84" s="188"/>
      <c r="GTH84" s="188"/>
      <c r="GTI84" s="188"/>
      <c r="GTJ84" s="188"/>
      <c r="GTK84" s="188"/>
      <c r="GTL84" s="188"/>
      <c r="GTM84" s="188"/>
      <c r="GTN84" s="188"/>
      <c r="GTO84" s="188"/>
      <c r="GTP84" s="188"/>
      <c r="GTQ84" s="188"/>
      <c r="GTR84" s="188"/>
      <c r="GTS84" s="188"/>
      <c r="GTT84" s="188"/>
      <c r="GTU84" s="188"/>
      <c r="GTV84" s="188"/>
      <c r="GTW84" s="188"/>
      <c r="GTX84" s="188"/>
      <c r="GTY84" s="188"/>
      <c r="GTZ84" s="188"/>
      <c r="GUA84" s="188"/>
      <c r="GUB84" s="188"/>
      <c r="GUC84" s="188"/>
      <c r="GUD84" s="188"/>
      <c r="GUE84" s="188"/>
      <c r="GUF84" s="188"/>
      <c r="GUG84" s="188"/>
      <c r="GUH84" s="188"/>
      <c r="GUI84" s="188"/>
      <c r="GUJ84" s="188"/>
      <c r="GUK84" s="188"/>
      <c r="GUL84" s="188"/>
      <c r="GUM84" s="188"/>
      <c r="GUN84" s="188"/>
      <c r="GUO84" s="188"/>
      <c r="GUP84" s="188"/>
      <c r="GUQ84" s="188"/>
      <c r="GUR84" s="188"/>
      <c r="GUS84" s="188"/>
      <c r="GUT84" s="188"/>
      <c r="GUU84" s="188"/>
      <c r="GUV84" s="188"/>
      <c r="GUW84" s="188"/>
      <c r="GUX84" s="188"/>
      <c r="GUY84" s="188"/>
      <c r="GUZ84" s="188"/>
      <c r="GVA84" s="188"/>
      <c r="GVB84" s="188"/>
      <c r="GVC84" s="188"/>
      <c r="GVD84" s="188"/>
      <c r="GVE84" s="188"/>
      <c r="GVF84" s="188"/>
      <c r="GVG84" s="188"/>
      <c r="GVH84" s="188"/>
      <c r="GVI84" s="188"/>
      <c r="GVJ84" s="188"/>
      <c r="GVK84" s="188"/>
      <c r="GVL84" s="188"/>
      <c r="GVM84" s="188"/>
      <c r="GVN84" s="188"/>
      <c r="GVO84" s="188"/>
      <c r="GVP84" s="188"/>
      <c r="GVQ84" s="188"/>
      <c r="GVR84" s="188"/>
      <c r="GVS84" s="188"/>
      <c r="GVT84" s="188"/>
      <c r="GVU84" s="188"/>
      <c r="GVV84" s="188"/>
      <c r="GVW84" s="188"/>
      <c r="GVX84" s="188"/>
      <c r="GVY84" s="188"/>
      <c r="GVZ84" s="188"/>
      <c r="GWA84" s="188"/>
      <c r="GWB84" s="188"/>
      <c r="GWC84" s="188"/>
      <c r="GWD84" s="188"/>
      <c r="GWE84" s="188"/>
      <c r="GWF84" s="188"/>
      <c r="GWG84" s="188"/>
      <c r="GWH84" s="188"/>
      <c r="GWI84" s="188"/>
      <c r="GWJ84" s="188"/>
      <c r="GWK84" s="188"/>
      <c r="GWL84" s="188"/>
      <c r="GWM84" s="188"/>
      <c r="GWN84" s="188"/>
      <c r="GWO84" s="188"/>
      <c r="GWP84" s="188"/>
      <c r="GWQ84" s="188"/>
      <c r="GWR84" s="188"/>
      <c r="GWS84" s="188"/>
      <c r="GWT84" s="188"/>
      <c r="GWU84" s="188"/>
      <c r="GWV84" s="188"/>
      <c r="GWW84" s="188"/>
      <c r="GWX84" s="188"/>
      <c r="GWY84" s="188"/>
      <c r="GWZ84" s="188"/>
      <c r="GXA84" s="188"/>
      <c r="GXB84" s="188"/>
      <c r="GXC84" s="188"/>
      <c r="GXD84" s="188"/>
      <c r="GXE84" s="188"/>
      <c r="GXF84" s="188"/>
      <c r="GXG84" s="188"/>
      <c r="GXH84" s="188"/>
      <c r="GXI84" s="188"/>
      <c r="GXJ84" s="188"/>
      <c r="GXK84" s="188"/>
      <c r="GXL84" s="188"/>
      <c r="GXM84" s="188"/>
      <c r="GXN84" s="188"/>
      <c r="GXO84" s="188"/>
      <c r="GXP84" s="188"/>
      <c r="GXQ84" s="188"/>
      <c r="GXR84" s="188"/>
      <c r="GXS84" s="188"/>
      <c r="GXT84" s="188"/>
      <c r="GXU84" s="188"/>
      <c r="GXV84" s="188"/>
      <c r="GXW84" s="188"/>
      <c r="GXX84" s="188"/>
      <c r="GXY84" s="188"/>
      <c r="GXZ84" s="188"/>
      <c r="GYA84" s="188"/>
      <c r="GYB84" s="188"/>
      <c r="GYC84" s="188"/>
      <c r="GYD84" s="188"/>
      <c r="GYE84" s="188"/>
      <c r="GYF84" s="188"/>
      <c r="GYG84" s="188"/>
      <c r="GYH84" s="188"/>
      <c r="GYI84" s="188"/>
      <c r="GYJ84" s="188"/>
      <c r="GYK84" s="188"/>
      <c r="GYL84" s="188"/>
      <c r="GYM84" s="188"/>
      <c r="GYN84" s="188"/>
      <c r="GYO84" s="188"/>
      <c r="GYP84" s="188"/>
      <c r="GYQ84" s="188"/>
      <c r="GYR84" s="188"/>
      <c r="GYS84" s="188"/>
      <c r="GYT84" s="188"/>
      <c r="GYU84" s="188"/>
      <c r="GYV84" s="188"/>
      <c r="GYW84" s="188"/>
      <c r="GYX84" s="188"/>
      <c r="GYY84" s="188"/>
      <c r="GYZ84" s="188"/>
      <c r="GZA84" s="188"/>
      <c r="GZB84" s="188"/>
      <c r="GZC84" s="188"/>
      <c r="GZD84" s="188"/>
      <c r="GZE84" s="188"/>
      <c r="GZF84" s="188"/>
      <c r="GZG84" s="188"/>
      <c r="GZH84" s="188"/>
      <c r="GZI84" s="188"/>
      <c r="GZJ84" s="188"/>
      <c r="GZK84" s="188"/>
      <c r="GZL84" s="188"/>
      <c r="GZM84" s="188"/>
      <c r="GZN84" s="188"/>
      <c r="GZO84" s="188"/>
      <c r="GZP84" s="188"/>
      <c r="GZQ84" s="188"/>
      <c r="GZR84" s="188"/>
      <c r="GZS84" s="188"/>
      <c r="GZT84" s="188"/>
      <c r="GZU84" s="188"/>
      <c r="GZV84" s="188"/>
      <c r="GZW84" s="188"/>
      <c r="GZX84" s="188"/>
      <c r="GZY84" s="188"/>
      <c r="GZZ84" s="188"/>
      <c r="HAA84" s="188"/>
      <c r="HAB84" s="188"/>
      <c r="HAC84" s="188"/>
      <c r="HAD84" s="188"/>
      <c r="HAE84" s="188"/>
      <c r="HAF84" s="188"/>
      <c r="HAG84" s="188"/>
      <c r="HAH84" s="188"/>
      <c r="HAI84" s="188"/>
      <c r="HAJ84" s="188"/>
      <c r="HAK84" s="188"/>
      <c r="HAL84" s="188"/>
      <c r="HAM84" s="188"/>
      <c r="HAN84" s="188"/>
      <c r="HAO84" s="188"/>
      <c r="HAP84" s="188"/>
      <c r="HAQ84" s="188"/>
      <c r="HAR84" s="188"/>
      <c r="HAS84" s="188"/>
      <c r="HAT84" s="188"/>
      <c r="HAU84" s="188"/>
      <c r="HAV84" s="188"/>
      <c r="HAW84" s="188"/>
      <c r="HAX84" s="188"/>
      <c r="HAY84" s="188"/>
      <c r="HAZ84" s="188"/>
      <c r="HBA84" s="188"/>
      <c r="HBB84" s="188"/>
      <c r="HBC84" s="188"/>
      <c r="HBD84" s="188"/>
      <c r="HBE84" s="188"/>
      <c r="HBF84" s="188"/>
      <c r="HBG84" s="188"/>
      <c r="HBH84" s="188"/>
      <c r="HBI84" s="188"/>
      <c r="HBJ84" s="188"/>
      <c r="HBK84" s="188"/>
      <c r="HBL84" s="188"/>
      <c r="HBM84" s="188"/>
      <c r="HBN84" s="188"/>
      <c r="HBO84" s="188"/>
      <c r="HBP84" s="188"/>
      <c r="HBQ84" s="188"/>
      <c r="HBR84" s="188"/>
      <c r="HBS84" s="188"/>
      <c r="HBT84" s="188"/>
      <c r="HBU84" s="188"/>
      <c r="HBV84" s="188"/>
      <c r="HBW84" s="188"/>
      <c r="HBX84" s="188"/>
      <c r="HBY84" s="188"/>
      <c r="HBZ84" s="188"/>
      <c r="HCA84" s="188"/>
      <c r="HCB84" s="188"/>
      <c r="HCC84" s="188"/>
      <c r="HCD84" s="188"/>
      <c r="HCE84" s="188"/>
      <c r="HCF84" s="188"/>
      <c r="HCG84" s="188"/>
      <c r="HCH84" s="188"/>
      <c r="HCI84" s="188"/>
      <c r="HCJ84" s="188"/>
      <c r="HCK84" s="188"/>
      <c r="HCL84" s="188"/>
      <c r="HCM84" s="188"/>
      <c r="HCN84" s="188"/>
      <c r="HCO84" s="188"/>
      <c r="HCP84" s="188"/>
      <c r="HCQ84" s="188"/>
      <c r="HCR84" s="188"/>
      <c r="HCS84" s="188"/>
      <c r="HCT84" s="188"/>
      <c r="HCU84" s="188"/>
      <c r="HCV84" s="188"/>
      <c r="HCW84" s="188"/>
      <c r="HCX84" s="188"/>
      <c r="HCY84" s="188"/>
      <c r="HCZ84" s="188"/>
      <c r="HDA84" s="188"/>
      <c r="HDB84" s="188"/>
      <c r="HDC84" s="188"/>
      <c r="HDD84" s="188"/>
      <c r="HDE84" s="188"/>
      <c r="HDF84" s="188"/>
      <c r="HDG84" s="188"/>
      <c r="HDH84" s="188"/>
      <c r="HDI84" s="188"/>
      <c r="HDJ84" s="188"/>
      <c r="HDK84" s="188"/>
      <c r="HDL84" s="188"/>
      <c r="HDM84" s="188"/>
      <c r="HDN84" s="188"/>
      <c r="HDO84" s="188"/>
      <c r="HDP84" s="188"/>
      <c r="HDQ84" s="188"/>
      <c r="HDR84" s="188"/>
      <c r="HDS84" s="188"/>
      <c r="HDT84" s="188"/>
      <c r="HDU84" s="188"/>
      <c r="HDV84" s="188"/>
      <c r="HDW84" s="188"/>
      <c r="HDX84" s="188"/>
      <c r="HDY84" s="188"/>
      <c r="HDZ84" s="188"/>
      <c r="HEA84" s="188"/>
      <c r="HEB84" s="188"/>
      <c r="HEC84" s="188"/>
      <c r="HED84" s="188"/>
      <c r="HEE84" s="188"/>
      <c r="HEF84" s="188"/>
      <c r="HEG84" s="188"/>
      <c r="HEH84" s="188"/>
      <c r="HEI84" s="188"/>
      <c r="HEJ84" s="188"/>
      <c r="HEK84" s="188"/>
      <c r="HEL84" s="188"/>
      <c r="HEM84" s="188"/>
      <c r="HEN84" s="188"/>
      <c r="HEO84" s="188"/>
      <c r="HEP84" s="188"/>
      <c r="HEQ84" s="188"/>
      <c r="HER84" s="188"/>
      <c r="HES84" s="188"/>
      <c r="HET84" s="188"/>
      <c r="HEU84" s="188"/>
      <c r="HEV84" s="188"/>
      <c r="HEW84" s="188"/>
      <c r="HEX84" s="188"/>
      <c r="HEY84" s="188"/>
      <c r="HEZ84" s="188"/>
      <c r="HFA84" s="188"/>
      <c r="HFB84" s="188"/>
      <c r="HFC84" s="188"/>
      <c r="HFD84" s="188"/>
      <c r="HFE84" s="188"/>
      <c r="HFF84" s="188"/>
      <c r="HFG84" s="188"/>
      <c r="HFH84" s="188"/>
      <c r="HFI84" s="188"/>
      <c r="HFJ84" s="188"/>
      <c r="HFK84" s="188"/>
      <c r="HFL84" s="188"/>
      <c r="HFM84" s="188"/>
      <c r="HFN84" s="188"/>
      <c r="HFO84" s="188"/>
      <c r="HFP84" s="188"/>
      <c r="HFQ84" s="188"/>
      <c r="HFR84" s="188"/>
      <c r="HFS84" s="188"/>
      <c r="HFT84" s="188"/>
      <c r="HFU84" s="188"/>
      <c r="HFV84" s="188"/>
      <c r="HFW84" s="188"/>
      <c r="HFX84" s="188"/>
      <c r="HFY84" s="188"/>
      <c r="HFZ84" s="188"/>
      <c r="HGA84" s="188"/>
      <c r="HGB84" s="188"/>
      <c r="HGC84" s="188"/>
      <c r="HGD84" s="188"/>
      <c r="HGE84" s="188"/>
      <c r="HGF84" s="188"/>
      <c r="HGG84" s="188"/>
      <c r="HGH84" s="188"/>
      <c r="HGI84" s="188"/>
      <c r="HGJ84" s="188"/>
      <c r="HGK84" s="188"/>
      <c r="HGL84" s="188"/>
      <c r="HGM84" s="188"/>
      <c r="HGN84" s="188"/>
      <c r="HGO84" s="188"/>
      <c r="HGP84" s="188"/>
      <c r="HGQ84" s="188"/>
      <c r="HGR84" s="188"/>
      <c r="HGS84" s="188"/>
      <c r="HGT84" s="188"/>
      <c r="HGU84" s="188"/>
      <c r="HGV84" s="188"/>
      <c r="HGW84" s="188"/>
      <c r="HGX84" s="188"/>
      <c r="HGY84" s="188"/>
      <c r="HGZ84" s="188"/>
      <c r="HHA84" s="188"/>
      <c r="HHB84" s="188"/>
      <c r="HHC84" s="188"/>
      <c r="HHD84" s="188"/>
      <c r="HHE84" s="188"/>
      <c r="HHF84" s="188"/>
      <c r="HHG84" s="188"/>
      <c r="HHH84" s="188"/>
      <c r="HHI84" s="188"/>
      <c r="HHJ84" s="188"/>
      <c r="HHK84" s="188"/>
      <c r="HHL84" s="188"/>
      <c r="HHM84" s="188"/>
      <c r="HHN84" s="188"/>
      <c r="HHO84" s="188"/>
      <c r="HHP84" s="188"/>
      <c r="HHQ84" s="188"/>
      <c r="HHR84" s="188"/>
      <c r="HHS84" s="188"/>
      <c r="HHT84" s="188"/>
      <c r="HHU84" s="188"/>
      <c r="HHV84" s="188"/>
      <c r="HHW84" s="188"/>
      <c r="HHX84" s="188"/>
      <c r="HHY84" s="188"/>
      <c r="HHZ84" s="188"/>
      <c r="HIA84" s="188"/>
      <c r="HIB84" s="188"/>
      <c r="HIC84" s="188"/>
      <c r="HID84" s="188"/>
      <c r="HIE84" s="188"/>
      <c r="HIF84" s="188"/>
      <c r="HIG84" s="188"/>
      <c r="HIH84" s="188"/>
      <c r="HII84" s="188"/>
      <c r="HIJ84" s="188"/>
      <c r="HIK84" s="188"/>
      <c r="HIL84" s="188"/>
      <c r="HIM84" s="188"/>
      <c r="HIN84" s="188"/>
      <c r="HIO84" s="188"/>
      <c r="HIP84" s="188"/>
      <c r="HIQ84" s="188"/>
      <c r="HIR84" s="188"/>
      <c r="HIS84" s="188"/>
      <c r="HIT84" s="188"/>
      <c r="HIU84" s="188"/>
      <c r="HIV84" s="188"/>
      <c r="HIW84" s="188"/>
      <c r="HIX84" s="188"/>
      <c r="HIY84" s="188"/>
      <c r="HIZ84" s="188"/>
      <c r="HJA84" s="188"/>
      <c r="HJB84" s="188"/>
      <c r="HJC84" s="188"/>
      <c r="HJD84" s="188"/>
      <c r="HJE84" s="188"/>
      <c r="HJF84" s="188"/>
      <c r="HJG84" s="188"/>
      <c r="HJH84" s="188"/>
      <c r="HJI84" s="188"/>
      <c r="HJJ84" s="188"/>
      <c r="HJK84" s="188"/>
      <c r="HJL84" s="188"/>
      <c r="HJM84" s="188"/>
      <c r="HJN84" s="188"/>
      <c r="HJO84" s="188"/>
      <c r="HJP84" s="188"/>
      <c r="HJQ84" s="188"/>
      <c r="HJR84" s="188"/>
      <c r="HJS84" s="188"/>
      <c r="HJT84" s="188"/>
      <c r="HJU84" s="188"/>
      <c r="HJV84" s="188"/>
      <c r="HJW84" s="188"/>
      <c r="HJX84" s="188"/>
      <c r="HJY84" s="188"/>
      <c r="HJZ84" s="188"/>
      <c r="HKA84" s="188"/>
      <c r="HKB84" s="188"/>
      <c r="HKC84" s="188"/>
      <c r="HKD84" s="188"/>
      <c r="HKE84" s="188"/>
      <c r="HKF84" s="188"/>
      <c r="HKG84" s="188"/>
      <c r="HKH84" s="188"/>
      <c r="HKI84" s="188"/>
      <c r="HKJ84" s="188"/>
      <c r="HKK84" s="188"/>
      <c r="HKL84" s="188"/>
      <c r="HKM84" s="188"/>
      <c r="HKN84" s="188"/>
      <c r="HKO84" s="188"/>
      <c r="HKP84" s="188"/>
      <c r="HKQ84" s="188"/>
      <c r="HKR84" s="188"/>
      <c r="HKS84" s="188"/>
      <c r="HKT84" s="188"/>
      <c r="HKU84" s="188"/>
      <c r="HKV84" s="188"/>
      <c r="HKW84" s="188"/>
      <c r="HKX84" s="188"/>
      <c r="HKY84" s="188"/>
      <c r="HKZ84" s="188"/>
      <c r="HLA84" s="188"/>
      <c r="HLB84" s="188"/>
      <c r="HLC84" s="188"/>
      <c r="HLD84" s="188"/>
      <c r="HLE84" s="188"/>
      <c r="HLF84" s="188"/>
      <c r="HLG84" s="188"/>
      <c r="HLH84" s="188"/>
      <c r="HLI84" s="188"/>
      <c r="HLJ84" s="188"/>
      <c r="HLK84" s="188"/>
      <c r="HLL84" s="188"/>
      <c r="HLM84" s="188"/>
      <c r="HLN84" s="188"/>
      <c r="HLO84" s="188"/>
      <c r="HLP84" s="188"/>
      <c r="HLQ84" s="188"/>
      <c r="HLR84" s="188"/>
      <c r="HLS84" s="188"/>
      <c r="HLT84" s="188"/>
      <c r="HLU84" s="188"/>
      <c r="HLV84" s="188"/>
      <c r="HLW84" s="188"/>
      <c r="HLX84" s="188"/>
      <c r="HLY84" s="188"/>
      <c r="HLZ84" s="188"/>
      <c r="HMA84" s="188"/>
      <c r="HMB84" s="188"/>
      <c r="HMC84" s="188"/>
      <c r="HMD84" s="188"/>
      <c r="HME84" s="188"/>
      <c r="HMF84" s="188"/>
      <c r="HMG84" s="188"/>
      <c r="HMH84" s="188"/>
      <c r="HMI84" s="188"/>
      <c r="HMJ84" s="188"/>
      <c r="HMK84" s="188"/>
      <c r="HML84" s="188"/>
      <c r="HMM84" s="188"/>
      <c r="HMN84" s="188"/>
      <c r="HMO84" s="188"/>
      <c r="HMP84" s="188"/>
      <c r="HMQ84" s="188"/>
      <c r="HMR84" s="188"/>
      <c r="HMS84" s="188"/>
      <c r="HMT84" s="188"/>
      <c r="HMU84" s="188"/>
      <c r="HMV84" s="188"/>
      <c r="HMW84" s="188"/>
      <c r="HMX84" s="188"/>
      <c r="HMY84" s="188"/>
      <c r="HMZ84" s="188"/>
      <c r="HNA84" s="188"/>
      <c r="HNB84" s="188"/>
      <c r="HNC84" s="188"/>
      <c r="HND84" s="188"/>
      <c r="HNE84" s="188"/>
      <c r="HNF84" s="188"/>
      <c r="HNG84" s="188"/>
      <c r="HNH84" s="188"/>
      <c r="HNI84" s="188"/>
      <c r="HNJ84" s="188"/>
      <c r="HNK84" s="188"/>
      <c r="HNL84" s="188"/>
      <c r="HNM84" s="188"/>
      <c r="HNN84" s="188"/>
      <c r="HNO84" s="188"/>
      <c r="HNP84" s="188"/>
      <c r="HNQ84" s="188"/>
      <c r="HNR84" s="188"/>
      <c r="HNS84" s="188"/>
      <c r="HNT84" s="188"/>
      <c r="HNU84" s="188"/>
      <c r="HNV84" s="188"/>
      <c r="HNW84" s="188"/>
      <c r="HNX84" s="188"/>
      <c r="HNY84" s="188"/>
      <c r="HNZ84" s="188"/>
      <c r="HOA84" s="188"/>
      <c r="HOB84" s="188"/>
      <c r="HOC84" s="188"/>
      <c r="HOD84" s="188"/>
      <c r="HOE84" s="188"/>
      <c r="HOF84" s="188"/>
      <c r="HOG84" s="188"/>
      <c r="HOH84" s="188"/>
      <c r="HOI84" s="188"/>
      <c r="HOJ84" s="188"/>
      <c r="HOK84" s="188"/>
      <c r="HOL84" s="188"/>
      <c r="HOM84" s="188"/>
      <c r="HON84" s="188"/>
      <c r="HOO84" s="188"/>
      <c r="HOP84" s="188"/>
      <c r="HOQ84" s="188"/>
      <c r="HOR84" s="188"/>
      <c r="HOS84" s="188"/>
      <c r="HOT84" s="188"/>
      <c r="HOU84" s="188"/>
      <c r="HOV84" s="188"/>
      <c r="HOW84" s="188"/>
      <c r="HOX84" s="188"/>
      <c r="HOY84" s="188"/>
      <c r="HOZ84" s="188"/>
      <c r="HPA84" s="188"/>
      <c r="HPB84" s="188"/>
      <c r="HPC84" s="188"/>
      <c r="HPD84" s="188"/>
      <c r="HPE84" s="188"/>
      <c r="HPF84" s="188"/>
      <c r="HPG84" s="188"/>
      <c r="HPH84" s="188"/>
      <c r="HPI84" s="188"/>
      <c r="HPJ84" s="188"/>
      <c r="HPK84" s="188"/>
      <c r="HPL84" s="188"/>
      <c r="HPM84" s="188"/>
      <c r="HPN84" s="188"/>
      <c r="HPO84" s="188"/>
      <c r="HPP84" s="188"/>
      <c r="HPQ84" s="188"/>
      <c r="HPR84" s="188"/>
      <c r="HPS84" s="188"/>
      <c r="HPT84" s="188"/>
      <c r="HPU84" s="188"/>
      <c r="HPV84" s="188"/>
      <c r="HPW84" s="188"/>
      <c r="HPX84" s="188"/>
      <c r="HPY84" s="188"/>
      <c r="HPZ84" s="188"/>
      <c r="HQA84" s="188"/>
      <c r="HQB84" s="188"/>
      <c r="HQC84" s="188"/>
      <c r="HQD84" s="188"/>
      <c r="HQE84" s="188"/>
      <c r="HQF84" s="188"/>
      <c r="HQG84" s="188"/>
      <c r="HQH84" s="188"/>
      <c r="HQI84" s="188"/>
      <c r="HQJ84" s="188"/>
      <c r="HQK84" s="188"/>
      <c r="HQL84" s="188"/>
      <c r="HQM84" s="188"/>
      <c r="HQN84" s="188"/>
      <c r="HQO84" s="188"/>
      <c r="HQP84" s="188"/>
      <c r="HQQ84" s="188"/>
      <c r="HQR84" s="188"/>
      <c r="HQS84" s="188"/>
      <c r="HQT84" s="188"/>
      <c r="HQU84" s="188"/>
      <c r="HQV84" s="188"/>
      <c r="HQW84" s="188"/>
      <c r="HQX84" s="188"/>
      <c r="HQY84" s="188"/>
      <c r="HQZ84" s="188"/>
      <c r="HRA84" s="188"/>
      <c r="HRB84" s="188"/>
      <c r="HRC84" s="188"/>
      <c r="HRD84" s="188"/>
      <c r="HRE84" s="188"/>
      <c r="HRF84" s="188"/>
      <c r="HRG84" s="188"/>
      <c r="HRH84" s="188"/>
      <c r="HRI84" s="188"/>
      <c r="HRJ84" s="188"/>
      <c r="HRK84" s="188"/>
      <c r="HRL84" s="188"/>
      <c r="HRM84" s="188"/>
      <c r="HRN84" s="188"/>
      <c r="HRO84" s="188"/>
      <c r="HRP84" s="188"/>
      <c r="HRQ84" s="188"/>
      <c r="HRR84" s="188"/>
      <c r="HRS84" s="188"/>
      <c r="HRT84" s="188"/>
      <c r="HRU84" s="188"/>
      <c r="HRV84" s="188"/>
      <c r="HRW84" s="188"/>
      <c r="HRX84" s="188"/>
      <c r="HRY84" s="188"/>
      <c r="HRZ84" s="188"/>
      <c r="HSA84" s="188"/>
      <c r="HSB84" s="188"/>
      <c r="HSC84" s="188"/>
      <c r="HSD84" s="188"/>
      <c r="HSE84" s="188"/>
      <c r="HSF84" s="188"/>
      <c r="HSG84" s="188"/>
      <c r="HSH84" s="188"/>
      <c r="HSI84" s="188"/>
      <c r="HSJ84" s="188"/>
      <c r="HSK84" s="188"/>
      <c r="HSL84" s="188"/>
      <c r="HSM84" s="188"/>
      <c r="HSN84" s="188"/>
      <c r="HSO84" s="188"/>
      <c r="HSP84" s="188"/>
      <c r="HSQ84" s="188"/>
      <c r="HSR84" s="188"/>
      <c r="HSS84" s="188"/>
      <c r="HST84" s="188"/>
      <c r="HSU84" s="188"/>
      <c r="HSV84" s="188"/>
      <c r="HSW84" s="188"/>
      <c r="HSX84" s="188"/>
      <c r="HSY84" s="188"/>
      <c r="HSZ84" s="188"/>
      <c r="HTA84" s="188"/>
      <c r="HTB84" s="188"/>
      <c r="HTC84" s="188"/>
      <c r="HTD84" s="188"/>
      <c r="HTE84" s="188"/>
      <c r="HTF84" s="188"/>
      <c r="HTG84" s="188"/>
      <c r="HTH84" s="188"/>
      <c r="HTI84" s="188"/>
      <c r="HTJ84" s="188"/>
      <c r="HTK84" s="188"/>
      <c r="HTL84" s="188"/>
      <c r="HTM84" s="188"/>
      <c r="HTN84" s="188"/>
      <c r="HTO84" s="188"/>
      <c r="HTP84" s="188"/>
      <c r="HTQ84" s="188"/>
      <c r="HTR84" s="188"/>
      <c r="HTS84" s="188"/>
      <c r="HTT84" s="188"/>
      <c r="HTU84" s="188"/>
      <c r="HTV84" s="188"/>
      <c r="HTW84" s="188"/>
      <c r="HTX84" s="188"/>
      <c r="HTY84" s="188"/>
      <c r="HTZ84" s="188"/>
      <c r="HUA84" s="188"/>
      <c r="HUB84" s="188"/>
      <c r="HUC84" s="188"/>
      <c r="HUD84" s="188"/>
      <c r="HUE84" s="188"/>
      <c r="HUF84" s="188"/>
      <c r="HUG84" s="188"/>
      <c r="HUH84" s="188"/>
      <c r="HUI84" s="188"/>
      <c r="HUJ84" s="188"/>
      <c r="HUK84" s="188"/>
      <c r="HUL84" s="188"/>
      <c r="HUM84" s="188"/>
      <c r="HUN84" s="188"/>
      <c r="HUO84" s="188"/>
      <c r="HUP84" s="188"/>
      <c r="HUQ84" s="188"/>
      <c r="HUR84" s="188"/>
      <c r="HUS84" s="188"/>
      <c r="HUT84" s="188"/>
      <c r="HUU84" s="188"/>
      <c r="HUV84" s="188"/>
      <c r="HUW84" s="188"/>
      <c r="HUX84" s="188"/>
      <c r="HUY84" s="188"/>
      <c r="HUZ84" s="188"/>
      <c r="HVA84" s="188"/>
      <c r="HVB84" s="188"/>
      <c r="HVC84" s="188"/>
      <c r="HVD84" s="188"/>
      <c r="HVE84" s="188"/>
      <c r="HVF84" s="188"/>
      <c r="HVG84" s="188"/>
      <c r="HVH84" s="188"/>
      <c r="HVI84" s="188"/>
      <c r="HVJ84" s="188"/>
      <c r="HVK84" s="188"/>
      <c r="HVL84" s="188"/>
      <c r="HVM84" s="188"/>
      <c r="HVN84" s="188"/>
      <c r="HVO84" s="188"/>
      <c r="HVP84" s="188"/>
      <c r="HVQ84" s="188"/>
      <c r="HVR84" s="188"/>
      <c r="HVS84" s="188"/>
      <c r="HVT84" s="188"/>
      <c r="HVU84" s="188"/>
      <c r="HVV84" s="188"/>
      <c r="HVW84" s="188"/>
      <c r="HVX84" s="188"/>
      <c r="HVY84" s="188"/>
      <c r="HVZ84" s="188"/>
      <c r="HWA84" s="188"/>
      <c r="HWB84" s="188"/>
      <c r="HWC84" s="188"/>
      <c r="HWD84" s="188"/>
      <c r="HWE84" s="188"/>
      <c r="HWF84" s="188"/>
      <c r="HWG84" s="188"/>
      <c r="HWH84" s="188"/>
      <c r="HWI84" s="188"/>
      <c r="HWJ84" s="188"/>
      <c r="HWK84" s="188"/>
      <c r="HWL84" s="188"/>
      <c r="HWM84" s="188"/>
      <c r="HWN84" s="188"/>
      <c r="HWO84" s="188"/>
      <c r="HWP84" s="188"/>
      <c r="HWQ84" s="188"/>
      <c r="HWR84" s="188"/>
      <c r="HWS84" s="188"/>
      <c r="HWT84" s="188"/>
      <c r="HWU84" s="188"/>
      <c r="HWV84" s="188"/>
      <c r="HWW84" s="188"/>
      <c r="HWX84" s="188"/>
      <c r="HWY84" s="188"/>
      <c r="HWZ84" s="188"/>
      <c r="HXA84" s="188"/>
      <c r="HXB84" s="188"/>
      <c r="HXC84" s="188"/>
      <c r="HXD84" s="188"/>
      <c r="HXE84" s="188"/>
      <c r="HXF84" s="188"/>
      <c r="HXG84" s="188"/>
      <c r="HXH84" s="188"/>
      <c r="HXI84" s="188"/>
      <c r="HXJ84" s="188"/>
      <c r="HXK84" s="188"/>
      <c r="HXL84" s="188"/>
      <c r="HXM84" s="188"/>
      <c r="HXN84" s="188"/>
      <c r="HXO84" s="188"/>
      <c r="HXP84" s="188"/>
      <c r="HXQ84" s="188"/>
      <c r="HXR84" s="188"/>
      <c r="HXS84" s="188"/>
      <c r="HXT84" s="188"/>
      <c r="HXU84" s="188"/>
      <c r="HXV84" s="188"/>
      <c r="HXW84" s="188"/>
      <c r="HXX84" s="188"/>
      <c r="HXY84" s="188"/>
      <c r="HXZ84" s="188"/>
      <c r="HYA84" s="188"/>
      <c r="HYB84" s="188"/>
      <c r="HYC84" s="188"/>
      <c r="HYD84" s="188"/>
      <c r="HYE84" s="188"/>
      <c r="HYF84" s="188"/>
      <c r="HYG84" s="188"/>
      <c r="HYH84" s="188"/>
      <c r="HYI84" s="188"/>
      <c r="HYJ84" s="188"/>
      <c r="HYK84" s="188"/>
      <c r="HYL84" s="188"/>
      <c r="HYM84" s="188"/>
      <c r="HYN84" s="188"/>
      <c r="HYO84" s="188"/>
      <c r="HYP84" s="188"/>
      <c r="HYQ84" s="188"/>
      <c r="HYR84" s="188"/>
      <c r="HYS84" s="188"/>
      <c r="HYT84" s="188"/>
      <c r="HYU84" s="188"/>
      <c r="HYV84" s="188"/>
      <c r="HYW84" s="188"/>
      <c r="HYX84" s="188"/>
      <c r="HYY84" s="188"/>
      <c r="HYZ84" s="188"/>
      <c r="HZA84" s="188"/>
      <c r="HZB84" s="188"/>
      <c r="HZC84" s="188"/>
      <c r="HZD84" s="188"/>
      <c r="HZE84" s="188"/>
      <c r="HZF84" s="188"/>
      <c r="HZG84" s="188"/>
      <c r="HZH84" s="188"/>
      <c r="HZI84" s="188"/>
      <c r="HZJ84" s="188"/>
      <c r="HZK84" s="188"/>
      <c r="HZL84" s="188"/>
      <c r="HZM84" s="188"/>
      <c r="HZN84" s="188"/>
      <c r="HZO84" s="188"/>
      <c r="HZP84" s="188"/>
      <c r="HZQ84" s="188"/>
      <c r="HZR84" s="188"/>
      <c r="HZS84" s="188"/>
      <c r="HZT84" s="188"/>
      <c r="HZU84" s="188"/>
      <c r="HZV84" s="188"/>
      <c r="HZW84" s="188"/>
      <c r="HZX84" s="188"/>
      <c r="HZY84" s="188"/>
      <c r="HZZ84" s="188"/>
      <c r="IAA84" s="188"/>
      <c r="IAB84" s="188"/>
      <c r="IAC84" s="188"/>
      <c r="IAD84" s="188"/>
      <c r="IAE84" s="188"/>
      <c r="IAF84" s="188"/>
      <c r="IAG84" s="188"/>
      <c r="IAH84" s="188"/>
      <c r="IAI84" s="188"/>
      <c r="IAJ84" s="188"/>
      <c r="IAK84" s="188"/>
      <c r="IAL84" s="188"/>
      <c r="IAM84" s="188"/>
      <c r="IAN84" s="188"/>
      <c r="IAO84" s="188"/>
      <c r="IAP84" s="188"/>
      <c r="IAQ84" s="188"/>
      <c r="IAR84" s="188"/>
      <c r="IAS84" s="188"/>
      <c r="IAT84" s="188"/>
      <c r="IAU84" s="188"/>
      <c r="IAV84" s="188"/>
      <c r="IAW84" s="188"/>
      <c r="IAX84" s="188"/>
      <c r="IAY84" s="188"/>
      <c r="IAZ84" s="188"/>
      <c r="IBA84" s="188"/>
      <c r="IBB84" s="188"/>
      <c r="IBC84" s="188"/>
      <c r="IBD84" s="188"/>
      <c r="IBE84" s="188"/>
      <c r="IBF84" s="188"/>
      <c r="IBG84" s="188"/>
      <c r="IBH84" s="188"/>
      <c r="IBI84" s="188"/>
      <c r="IBJ84" s="188"/>
      <c r="IBK84" s="188"/>
      <c r="IBL84" s="188"/>
      <c r="IBM84" s="188"/>
      <c r="IBN84" s="188"/>
      <c r="IBO84" s="188"/>
      <c r="IBP84" s="188"/>
      <c r="IBQ84" s="188"/>
      <c r="IBR84" s="188"/>
      <c r="IBS84" s="188"/>
      <c r="IBT84" s="188"/>
      <c r="IBU84" s="188"/>
      <c r="IBV84" s="188"/>
      <c r="IBW84" s="188"/>
      <c r="IBX84" s="188"/>
      <c r="IBY84" s="188"/>
      <c r="IBZ84" s="188"/>
      <c r="ICA84" s="188"/>
      <c r="ICB84" s="188"/>
      <c r="ICC84" s="188"/>
      <c r="ICD84" s="188"/>
      <c r="ICE84" s="188"/>
      <c r="ICF84" s="188"/>
      <c r="ICG84" s="188"/>
      <c r="ICH84" s="188"/>
      <c r="ICI84" s="188"/>
      <c r="ICJ84" s="188"/>
      <c r="ICK84" s="188"/>
      <c r="ICL84" s="188"/>
      <c r="ICM84" s="188"/>
      <c r="ICN84" s="188"/>
      <c r="ICO84" s="188"/>
      <c r="ICP84" s="188"/>
      <c r="ICQ84" s="188"/>
      <c r="ICR84" s="188"/>
      <c r="ICS84" s="188"/>
      <c r="ICT84" s="188"/>
      <c r="ICU84" s="188"/>
      <c r="ICV84" s="188"/>
      <c r="ICW84" s="188"/>
      <c r="ICX84" s="188"/>
      <c r="ICY84" s="188"/>
      <c r="ICZ84" s="188"/>
      <c r="IDA84" s="188"/>
      <c r="IDB84" s="188"/>
      <c r="IDC84" s="188"/>
      <c r="IDD84" s="188"/>
      <c r="IDE84" s="188"/>
      <c r="IDF84" s="188"/>
      <c r="IDG84" s="188"/>
      <c r="IDH84" s="188"/>
      <c r="IDI84" s="188"/>
      <c r="IDJ84" s="188"/>
      <c r="IDK84" s="188"/>
      <c r="IDL84" s="188"/>
      <c r="IDM84" s="188"/>
      <c r="IDN84" s="188"/>
      <c r="IDO84" s="188"/>
      <c r="IDP84" s="188"/>
      <c r="IDQ84" s="188"/>
      <c r="IDR84" s="188"/>
      <c r="IDS84" s="188"/>
      <c r="IDT84" s="188"/>
      <c r="IDU84" s="188"/>
      <c r="IDV84" s="188"/>
      <c r="IDW84" s="188"/>
      <c r="IDX84" s="188"/>
      <c r="IDY84" s="188"/>
      <c r="IDZ84" s="188"/>
      <c r="IEA84" s="188"/>
      <c r="IEB84" s="188"/>
      <c r="IEC84" s="188"/>
      <c r="IED84" s="188"/>
      <c r="IEE84" s="188"/>
      <c r="IEF84" s="188"/>
      <c r="IEG84" s="188"/>
      <c r="IEH84" s="188"/>
      <c r="IEI84" s="188"/>
      <c r="IEJ84" s="188"/>
      <c r="IEK84" s="188"/>
      <c r="IEL84" s="188"/>
      <c r="IEM84" s="188"/>
      <c r="IEN84" s="188"/>
      <c r="IEO84" s="188"/>
      <c r="IEP84" s="188"/>
      <c r="IEQ84" s="188"/>
      <c r="IER84" s="188"/>
      <c r="IES84" s="188"/>
      <c r="IET84" s="188"/>
      <c r="IEU84" s="188"/>
      <c r="IEV84" s="188"/>
      <c r="IEW84" s="188"/>
      <c r="IEX84" s="188"/>
      <c r="IEY84" s="188"/>
      <c r="IEZ84" s="188"/>
      <c r="IFA84" s="188"/>
      <c r="IFB84" s="188"/>
      <c r="IFC84" s="188"/>
      <c r="IFD84" s="188"/>
      <c r="IFE84" s="188"/>
      <c r="IFF84" s="188"/>
      <c r="IFG84" s="188"/>
      <c r="IFH84" s="188"/>
      <c r="IFI84" s="188"/>
      <c r="IFJ84" s="188"/>
      <c r="IFK84" s="188"/>
      <c r="IFL84" s="188"/>
      <c r="IFM84" s="188"/>
      <c r="IFN84" s="188"/>
      <c r="IFO84" s="188"/>
      <c r="IFP84" s="188"/>
      <c r="IFQ84" s="188"/>
      <c r="IFR84" s="188"/>
      <c r="IFS84" s="188"/>
      <c r="IFT84" s="188"/>
      <c r="IFU84" s="188"/>
      <c r="IFV84" s="188"/>
      <c r="IFW84" s="188"/>
      <c r="IFX84" s="188"/>
      <c r="IFY84" s="188"/>
      <c r="IFZ84" s="188"/>
      <c r="IGA84" s="188"/>
      <c r="IGB84" s="188"/>
      <c r="IGC84" s="188"/>
      <c r="IGD84" s="188"/>
      <c r="IGE84" s="188"/>
      <c r="IGF84" s="188"/>
      <c r="IGG84" s="188"/>
      <c r="IGH84" s="188"/>
      <c r="IGI84" s="188"/>
      <c r="IGJ84" s="188"/>
      <c r="IGK84" s="188"/>
      <c r="IGL84" s="188"/>
      <c r="IGM84" s="188"/>
      <c r="IGN84" s="188"/>
      <c r="IGO84" s="188"/>
      <c r="IGP84" s="188"/>
      <c r="IGQ84" s="188"/>
      <c r="IGR84" s="188"/>
      <c r="IGS84" s="188"/>
      <c r="IGT84" s="188"/>
      <c r="IGU84" s="188"/>
      <c r="IGV84" s="188"/>
      <c r="IGW84" s="188"/>
      <c r="IGX84" s="188"/>
      <c r="IGY84" s="188"/>
      <c r="IGZ84" s="188"/>
      <c r="IHA84" s="188"/>
      <c r="IHB84" s="188"/>
      <c r="IHC84" s="188"/>
      <c r="IHD84" s="188"/>
      <c r="IHE84" s="188"/>
      <c r="IHF84" s="188"/>
      <c r="IHG84" s="188"/>
      <c r="IHH84" s="188"/>
      <c r="IHI84" s="188"/>
      <c r="IHJ84" s="188"/>
      <c r="IHK84" s="188"/>
      <c r="IHL84" s="188"/>
      <c r="IHM84" s="188"/>
      <c r="IHN84" s="188"/>
      <c r="IHO84" s="188"/>
      <c r="IHP84" s="188"/>
      <c r="IHQ84" s="188"/>
      <c r="IHR84" s="188"/>
      <c r="IHS84" s="188"/>
      <c r="IHT84" s="188"/>
      <c r="IHU84" s="188"/>
      <c r="IHV84" s="188"/>
      <c r="IHW84" s="188"/>
      <c r="IHX84" s="188"/>
      <c r="IHY84" s="188"/>
      <c r="IHZ84" s="188"/>
      <c r="IIA84" s="188"/>
      <c r="IIB84" s="188"/>
      <c r="IIC84" s="188"/>
      <c r="IID84" s="188"/>
      <c r="IIE84" s="188"/>
      <c r="IIF84" s="188"/>
      <c r="IIG84" s="188"/>
      <c r="IIH84" s="188"/>
      <c r="III84" s="188"/>
      <c r="IIJ84" s="188"/>
      <c r="IIK84" s="188"/>
      <c r="IIL84" s="188"/>
      <c r="IIM84" s="188"/>
      <c r="IIN84" s="188"/>
      <c r="IIO84" s="188"/>
      <c r="IIP84" s="188"/>
      <c r="IIQ84" s="188"/>
      <c r="IIR84" s="188"/>
      <c r="IIS84" s="188"/>
      <c r="IIT84" s="188"/>
      <c r="IIU84" s="188"/>
      <c r="IIV84" s="188"/>
      <c r="IIW84" s="188"/>
      <c r="IIX84" s="188"/>
      <c r="IIY84" s="188"/>
      <c r="IIZ84" s="188"/>
      <c r="IJA84" s="188"/>
      <c r="IJB84" s="188"/>
      <c r="IJC84" s="188"/>
      <c r="IJD84" s="188"/>
      <c r="IJE84" s="188"/>
      <c r="IJF84" s="188"/>
      <c r="IJG84" s="188"/>
      <c r="IJH84" s="188"/>
      <c r="IJI84" s="188"/>
      <c r="IJJ84" s="188"/>
      <c r="IJK84" s="188"/>
      <c r="IJL84" s="188"/>
      <c r="IJM84" s="188"/>
      <c r="IJN84" s="188"/>
      <c r="IJO84" s="188"/>
      <c r="IJP84" s="188"/>
      <c r="IJQ84" s="188"/>
      <c r="IJR84" s="188"/>
      <c r="IJS84" s="188"/>
      <c r="IJT84" s="188"/>
      <c r="IJU84" s="188"/>
      <c r="IJV84" s="188"/>
      <c r="IJW84" s="188"/>
      <c r="IJX84" s="188"/>
      <c r="IJY84" s="188"/>
      <c r="IJZ84" s="188"/>
      <c r="IKA84" s="188"/>
      <c r="IKB84" s="188"/>
      <c r="IKC84" s="188"/>
      <c r="IKD84" s="188"/>
      <c r="IKE84" s="188"/>
      <c r="IKF84" s="188"/>
      <c r="IKG84" s="188"/>
      <c r="IKH84" s="188"/>
      <c r="IKI84" s="188"/>
      <c r="IKJ84" s="188"/>
      <c r="IKK84" s="188"/>
      <c r="IKL84" s="188"/>
      <c r="IKM84" s="188"/>
      <c r="IKN84" s="188"/>
      <c r="IKO84" s="188"/>
      <c r="IKP84" s="188"/>
      <c r="IKQ84" s="188"/>
      <c r="IKR84" s="188"/>
      <c r="IKS84" s="188"/>
      <c r="IKT84" s="188"/>
      <c r="IKU84" s="188"/>
      <c r="IKV84" s="188"/>
      <c r="IKW84" s="188"/>
      <c r="IKX84" s="188"/>
      <c r="IKY84" s="188"/>
      <c r="IKZ84" s="188"/>
      <c r="ILA84" s="188"/>
      <c r="ILB84" s="188"/>
      <c r="ILC84" s="188"/>
      <c r="ILD84" s="188"/>
      <c r="ILE84" s="188"/>
      <c r="ILF84" s="188"/>
      <c r="ILG84" s="188"/>
      <c r="ILH84" s="188"/>
      <c r="ILI84" s="188"/>
      <c r="ILJ84" s="188"/>
      <c r="ILK84" s="188"/>
      <c r="ILL84" s="188"/>
      <c r="ILM84" s="188"/>
      <c r="ILN84" s="188"/>
      <c r="ILO84" s="188"/>
      <c r="ILP84" s="188"/>
      <c r="ILQ84" s="188"/>
      <c r="ILR84" s="188"/>
      <c r="ILS84" s="188"/>
      <c r="ILT84" s="188"/>
      <c r="ILU84" s="188"/>
      <c r="ILV84" s="188"/>
      <c r="ILW84" s="188"/>
      <c r="ILX84" s="188"/>
      <c r="ILY84" s="188"/>
      <c r="ILZ84" s="188"/>
      <c r="IMA84" s="188"/>
      <c r="IMB84" s="188"/>
      <c r="IMC84" s="188"/>
      <c r="IMD84" s="188"/>
      <c r="IME84" s="188"/>
      <c r="IMF84" s="188"/>
      <c r="IMG84" s="188"/>
      <c r="IMH84" s="188"/>
      <c r="IMI84" s="188"/>
      <c r="IMJ84" s="188"/>
      <c r="IMK84" s="188"/>
      <c r="IML84" s="188"/>
      <c r="IMM84" s="188"/>
      <c r="IMN84" s="188"/>
      <c r="IMO84" s="188"/>
      <c r="IMP84" s="188"/>
      <c r="IMQ84" s="188"/>
      <c r="IMR84" s="188"/>
      <c r="IMS84" s="188"/>
      <c r="IMT84" s="188"/>
      <c r="IMU84" s="188"/>
      <c r="IMV84" s="188"/>
      <c r="IMW84" s="188"/>
      <c r="IMX84" s="188"/>
      <c r="IMY84" s="188"/>
      <c r="IMZ84" s="188"/>
      <c r="INA84" s="188"/>
      <c r="INB84" s="188"/>
      <c r="INC84" s="188"/>
      <c r="IND84" s="188"/>
      <c r="INE84" s="188"/>
      <c r="INF84" s="188"/>
      <c r="ING84" s="188"/>
      <c r="INH84" s="188"/>
      <c r="INI84" s="188"/>
      <c r="INJ84" s="188"/>
      <c r="INK84" s="188"/>
      <c r="INL84" s="188"/>
      <c r="INM84" s="188"/>
      <c r="INN84" s="188"/>
      <c r="INO84" s="188"/>
      <c r="INP84" s="188"/>
      <c r="INQ84" s="188"/>
      <c r="INR84" s="188"/>
      <c r="INS84" s="188"/>
      <c r="INT84" s="188"/>
      <c r="INU84" s="188"/>
      <c r="INV84" s="188"/>
      <c r="INW84" s="188"/>
      <c r="INX84" s="188"/>
      <c r="INY84" s="188"/>
      <c r="INZ84" s="188"/>
      <c r="IOA84" s="188"/>
      <c r="IOB84" s="188"/>
      <c r="IOC84" s="188"/>
      <c r="IOD84" s="188"/>
      <c r="IOE84" s="188"/>
      <c r="IOF84" s="188"/>
      <c r="IOG84" s="188"/>
      <c r="IOH84" s="188"/>
      <c r="IOI84" s="188"/>
      <c r="IOJ84" s="188"/>
      <c r="IOK84" s="188"/>
      <c r="IOL84" s="188"/>
      <c r="IOM84" s="188"/>
      <c r="ION84" s="188"/>
      <c r="IOO84" s="188"/>
      <c r="IOP84" s="188"/>
      <c r="IOQ84" s="188"/>
      <c r="IOR84" s="188"/>
      <c r="IOS84" s="188"/>
      <c r="IOT84" s="188"/>
      <c r="IOU84" s="188"/>
      <c r="IOV84" s="188"/>
      <c r="IOW84" s="188"/>
      <c r="IOX84" s="188"/>
      <c r="IOY84" s="188"/>
      <c r="IOZ84" s="188"/>
      <c r="IPA84" s="188"/>
      <c r="IPB84" s="188"/>
      <c r="IPC84" s="188"/>
      <c r="IPD84" s="188"/>
      <c r="IPE84" s="188"/>
      <c r="IPF84" s="188"/>
      <c r="IPG84" s="188"/>
      <c r="IPH84" s="188"/>
      <c r="IPI84" s="188"/>
      <c r="IPJ84" s="188"/>
      <c r="IPK84" s="188"/>
      <c r="IPL84" s="188"/>
      <c r="IPM84" s="188"/>
      <c r="IPN84" s="188"/>
      <c r="IPO84" s="188"/>
      <c r="IPP84" s="188"/>
      <c r="IPQ84" s="188"/>
      <c r="IPR84" s="188"/>
      <c r="IPS84" s="188"/>
      <c r="IPT84" s="188"/>
      <c r="IPU84" s="188"/>
      <c r="IPV84" s="188"/>
      <c r="IPW84" s="188"/>
      <c r="IPX84" s="188"/>
      <c r="IPY84" s="188"/>
      <c r="IPZ84" s="188"/>
      <c r="IQA84" s="188"/>
      <c r="IQB84" s="188"/>
      <c r="IQC84" s="188"/>
      <c r="IQD84" s="188"/>
      <c r="IQE84" s="188"/>
      <c r="IQF84" s="188"/>
      <c r="IQG84" s="188"/>
      <c r="IQH84" s="188"/>
      <c r="IQI84" s="188"/>
      <c r="IQJ84" s="188"/>
      <c r="IQK84" s="188"/>
      <c r="IQL84" s="188"/>
      <c r="IQM84" s="188"/>
      <c r="IQN84" s="188"/>
      <c r="IQO84" s="188"/>
      <c r="IQP84" s="188"/>
      <c r="IQQ84" s="188"/>
      <c r="IQR84" s="188"/>
      <c r="IQS84" s="188"/>
      <c r="IQT84" s="188"/>
      <c r="IQU84" s="188"/>
      <c r="IQV84" s="188"/>
      <c r="IQW84" s="188"/>
      <c r="IQX84" s="188"/>
      <c r="IQY84" s="188"/>
      <c r="IQZ84" s="188"/>
      <c r="IRA84" s="188"/>
      <c r="IRB84" s="188"/>
      <c r="IRC84" s="188"/>
      <c r="IRD84" s="188"/>
      <c r="IRE84" s="188"/>
      <c r="IRF84" s="188"/>
      <c r="IRG84" s="188"/>
      <c r="IRH84" s="188"/>
      <c r="IRI84" s="188"/>
      <c r="IRJ84" s="188"/>
      <c r="IRK84" s="188"/>
      <c r="IRL84" s="188"/>
      <c r="IRM84" s="188"/>
      <c r="IRN84" s="188"/>
      <c r="IRO84" s="188"/>
      <c r="IRP84" s="188"/>
      <c r="IRQ84" s="188"/>
      <c r="IRR84" s="188"/>
      <c r="IRS84" s="188"/>
      <c r="IRT84" s="188"/>
      <c r="IRU84" s="188"/>
      <c r="IRV84" s="188"/>
      <c r="IRW84" s="188"/>
      <c r="IRX84" s="188"/>
      <c r="IRY84" s="188"/>
      <c r="IRZ84" s="188"/>
      <c r="ISA84" s="188"/>
      <c r="ISB84" s="188"/>
      <c r="ISC84" s="188"/>
      <c r="ISD84" s="188"/>
      <c r="ISE84" s="188"/>
      <c r="ISF84" s="188"/>
      <c r="ISG84" s="188"/>
      <c r="ISH84" s="188"/>
      <c r="ISI84" s="188"/>
      <c r="ISJ84" s="188"/>
      <c r="ISK84" s="188"/>
      <c r="ISL84" s="188"/>
      <c r="ISM84" s="188"/>
      <c r="ISN84" s="188"/>
      <c r="ISO84" s="188"/>
      <c r="ISP84" s="188"/>
      <c r="ISQ84" s="188"/>
      <c r="ISR84" s="188"/>
      <c r="ISS84" s="188"/>
      <c r="IST84" s="188"/>
      <c r="ISU84" s="188"/>
      <c r="ISV84" s="188"/>
      <c r="ISW84" s="188"/>
      <c r="ISX84" s="188"/>
      <c r="ISY84" s="188"/>
      <c r="ISZ84" s="188"/>
      <c r="ITA84" s="188"/>
      <c r="ITB84" s="188"/>
      <c r="ITC84" s="188"/>
      <c r="ITD84" s="188"/>
      <c r="ITE84" s="188"/>
      <c r="ITF84" s="188"/>
      <c r="ITG84" s="188"/>
      <c r="ITH84" s="188"/>
      <c r="ITI84" s="188"/>
      <c r="ITJ84" s="188"/>
      <c r="ITK84" s="188"/>
      <c r="ITL84" s="188"/>
      <c r="ITM84" s="188"/>
      <c r="ITN84" s="188"/>
      <c r="ITO84" s="188"/>
      <c r="ITP84" s="188"/>
      <c r="ITQ84" s="188"/>
      <c r="ITR84" s="188"/>
      <c r="ITS84" s="188"/>
      <c r="ITT84" s="188"/>
      <c r="ITU84" s="188"/>
      <c r="ITV84" s="188"/>
      <c r="ITW84" s="188"/>
      <c r="ITX84" s="188"/>
      <c r="ITY84" s="188"/>
      <c r="ITZ84" s="188"/>
      <c r="IUA84" s="188"/>
      <c r="IUB84" s="188"/>
      <c r="IUC84" s="188"/>
      <c r="IUD84" s="188"/>
      <c r="IUE84" s="188"/>
      <c r="IUF84" s="188"/>
      <c r="IUG84" s="188"/>
      <c r="IUH84" s="188"/>
      <c r="IUI84" s="188"/>
      <c r="IUJ84" s="188"/>
      <c r="IUK84" s="188"/>
      <c r="IUL84" s="188"/>
      <c r="IUM84" s="188"/>
      <c r="IUN84" s="188"/>
      <c r="IUO84" s="188"/>
      <c r="IUP84" s="188"/>
      <c r="IUQ84" s="188"/>
      <c r="IUR84" s="188"/>
      <c r="IUS84" s="188"/>
      <c r="IUT84" s="188"/>
      <c r="IUU84" s="188"/>
      <c r="IUV84" s="188"/>
      <c r="IUW84" s="188"/>
      <c r="IUX84" s="188"/>
      <c r="IUY84" s="188"/>
      <c r="IUZ84" s="188"/>
      <c r="IVA84" s="188"/>
      <c r="IVB84" s="188"/>
      <c r="IVC84" s="188"/>
      <c r="IVD84" s="188"/>
      <c r="IVE84" s="188"/>
      <c r="IVF84" s="188"/>
      <c r="IVG84" s="188"/>
      <c r="IVH84" s="188"/>
      <c r="IVI84" s="188"/>
      <c r="IVJ84" s="188"/>
      <c r="IVK84" s="188"/>
      <c r="IVL84" s="188"/>
      <c r="IVM84" s="188"/>
      <c r="IVN84" s="188"/>
      <c r="IVO84" s="188"/>
      <c r="IVP84" s="188"/>
      <c r="IVQ84" s="188"/>
      <c r="IVR84" s="188"/>
      <c r="IVS84" s="188"/>
      <c r="IVT84" s="188"/>
      <c r="IVU84" s="188"/>
      <c r="IVV84" s="188"/>
      <c r="IVW84" s="188"/>
      <c r="IVX84" s="188"/>
      <c r="IVY84" s="188"/>
      <c r="IVZ84" s="188"/>
      <c r="IWA84" s="188"/>
      <c r="IWB84" s="188"/>
      <c r="IWC84" s="188"/>
      <c r="IWD84" s="188"/>
      <c r="IWE84" s="188"/>
      <c r="IWF84" s="188"/>
      <c r="IWG84" s="188"/>
      <c r="IWH84" s="188"/>
      <c r="IWI84" s="188"/>
      <c r="IWJ84" s="188"/>
      <c r="IWK84" s="188"/>
      <c r="IWL84" s="188"/>
      <c r="IWM84" s="188"/>
      <c r="IWN84" s="188"/>
      <c r="IWO84" s="188"/>
      <c r="IWP84" s="188"/>
      <c r="IWQ84" s="188"/>
      <c r="IWR84" s="188"/>
      <c r="IWS84" s="188"/>
      <c r="IWT84" s="188"/>
      <c r="IWU84" s="188"/>
      <c r="IWV84" s="188"/>
      <c r="IWW84" s="188"/>
      <c r="IWX84" s="188"/>
      <c r="IWY84" s="188"/>
      <c r="IWZ84" s="188"/>
      <c r="IXA84" s="188"/>
      <c r="IXB84" s="188"/>
      <c r="IXC84" s="188"/>
      <c r="IXD84" s="188"/>
      <c r="IXE84" s="188"/>
      <c r="IXF84" s="188"/>
      <c r="IXG84" s="188"/>
      <c r="IXH84" s="188"/>
      <c r="IXI84" s="188"/>
      <c r="IXJ84" s="188"/>
      <c r="IXK84" s="188"/>
      <c r="IXL84" s="188"/>
      <c r="IXM84" s="188"/>
      <c r="IXN84" s="188"/>
      <c r="IXO84" s="188"/>
      <c r="IXP84" s="188"/>
      <c r="IXQ84" s="188"/>
      <c r="IXR84" s="188"/>
      <c r="IXS84" s="188"/>
      <c r="IXT84" s="188"/>
      <c r="IXU84" s="188"/>
      <c r="IXV84" s="188"/>
      <c r="IXW84" s="188"/>
      <c r="IXX84" s="188"/>
      <c r="IXY84" s="188"/>
      <c r="IXZ84" s="188"/>
      <c r="IYA84" s="188"/>
      <c r="IYB84" s="188"/>
      <c r="IYC84" s="188"/>
      <c r="IYD84" s="188"/>
      <c r="IYE84" s="188"/>
      <c r="IYF84" s="188"/>
      <c r="IYG84" s="188"/>
      <c r="IYH84" s="188"/>
      <c r="IYI84" s="188"/>
      <c r="IYJ84" s="188"/>
      <c r="IYK84" s="188"/>
      <c r="IYL84" s="188"/>
      <c r="IYM84" s="188"/>
      <c r="IYN84" s="188"/>
      <c r="IYO84" s="188"/>
      <c r="IYP84" s="188"/>
      <c r="IYQ84" s="188"/>
      <c r="IYR84" s="188"/>
      <c r="IYS84" s="188"/>
      <c r="IYT84" s="188"/>
      <c r="IYU84" s="188"/>
      <c r="IYV84" s="188"/>
      <c r="IYW84" s="188"/>
      <c r="IYX84" s="188"/>
      <c r="IYY84" s="188"/>
      <c r="IYZ84" s="188"/>
      <c r="IZA84" s="188"/>
      <c r="IZB84" s="188"/>
      <c r="IZC84" s="188"/>
      <c r="IZD84" s="188"/>
      <c r="IZE84" s="188"/>
      <c r="IZF84" s="188"/>
      <c r="IZG84" s="188"/>
      <c r="IZH84" s="188"/>
      <c r="IZI84" s="188"/>
      <c r="IZJ84" s="188"/>
      <c r="IZK84" s="188"/>
      <c r="IZL84" s="188"/>
      <c r="IZM84" s="188"/>
      <c r="IZN84" s="188"/>
      <c r="IZO84" s="188"/>
      <c r="IZP84" s="188"/>
      <c r="IZQ84" s="188"/>
      <c r="IZR84" s="188"/>
      <c r="IZS84" s="188"/>
      <c r="IZT84" s="188"/>
      <c r="IZU84" s="188"/>
      <c r="IZV84" s="188"/>
      <c r="IZW84" s="188"/>
      <c r="IZX84" s="188"/>
      <c r="IZY84" s="188"/>
      <c r="IZZ84" s="188"/>
      <c r="JAA84" s="188"/>
      <c r="JAB84" s="188"/>
      <c r="JAC84" s="188"/>
      <c r="JAD84" s="188"/>
      <c r="JAE84" s="188"/>
      <c r="JAF84" s="188"/>
      <c r="JAG84" s="188"/>
      <c r="JAH84" s="188"/>
      <c r="JAI84" s="188"/>
      <c r="JAJ84" s="188"/>
      <c r="JAK84" s="188"/>
      <c r="JAL84" s="188"/>
      <c r="JAM84" s="188"/>
      <c r="JAN84" s="188"/>
      <c r="JAO84" s="188"/>
      <c r="JAP84" s="188"/>
      <c r="JAQ84" s="188"/>
      <c r="JAR84" s="188"/>
      <c r="JAS84" s="188"/>
      <c r="JAT84" s="188"/>
      <c r="JAU84" s="188"/>
      <c r="JAV84" s="188"/>
      <c r="JAW84" s="188"/>
      <c r="JAX84" s="188"/>
      <c r="JAY84" s="188"/>
      <c r="JAZ84" s="188"/>
      <c r="JBA84" s="188"/>
      <c r="JBB84" s="188"/>
      <c r="JBC84" s="188"/>
      <c r="JBD84" s="188"/>
      <c r="JBE84" s="188"/>
      <c r="JBF84" s="188"/>
      <c r="JBG84" s="188"/>
      <c r="JBH84" s="188"/>
      <c r="JBI84" s="188"/>
      <c r="JBJ84" s="188"/>
      <c r="JBK84" s="188"/>
      <c r="JBL84" s="188"/>
      <c r="JBM84" s="188"/>
      <c r="JBN84" s="188"/>
      <c r="JBO84" s="188"/>
      <c r="JBP84" s="188"/>
      <c r="JBQ84" s="188"/>
      <c r="JBR84" s="188"/>
      <c r="JBS84" s="188"/>
      <c r="JBT84" s="188"/>
      <c r="JBU84" s="188"/>
      <c r="JBV84" s="188"/>
      <c r="JBW84" s="188"/>
      <c r="JBX84" s="188"/>
      <c r="JBY84" s="188"/>
      <c r="JBZ84" s="188"/>
      <c r="JCA84" s="188"/>
      <c r="JCB84" s="188"/>
      <c r="JCC84" s="188"/>
      <c r="JCD84" s="188"/>
      <c r="JCE84" s="188"/>
      <c r="JCF84" s="188"/>
      <c r="JCG84" s="188"/>
      <c r="JCH84" s="188"/>
      <c r="JCI84" s="188"/>
      <c r="JCJ84" s="188"/>
      <c r="JCK84" s="188"/>
      <c r="JCL84" s="188"/>
      <c r="JCM84" s="188"/>
      <c r="JCN84" s="188"/>
      <c r="JCO84" s="188"/>
      <c r="JCP84" s="188"/>
      <c r="JCQ84" s="188"/>
      <c r="JCR84" s="188"/>
      <c r="JCS84" s="188"/>
      <c r="JCT84" s="188"/>
      <c r="JCU84" s="188"/>
      <c r="JCV84" s="188"/>
      <c r="JCW84" s="188"/>
      <c r="JCX84" s="188"/>
      <c r="JCY84" s="188"/>
      <c r="JCZ84" s="188"/>
      <c r="JDA84" s="188"/>
      <c r="JDB84" s="188"/>
      <c r="JDC84" s="188"/>
      <c r="JDD84" s="188"/>
      <c r="JDE84" s="188"/>
      <c r="JDF84" s="188"/>
      <c r="JDG84" s="188"/>
      <c r="JDH84" s="188"/>
      <c r="JDI84" s="188"/>
      <c r="JDJ84" s="188"/>
      <c r="JDK84" s="188"/>
      <c r="JDL84" s="188"/>
      <c r="JDM84" s="188"/>
      <c r="JDN84" s="188"/>
      <c r="JDO84" s="188"/>
      <c r="JDP84" s="188"/>
      <c r="JDQ84" s="188"/>
      <c r="JDR84" s="188"/>
      <c r="JDS84" s="188"/>
      <c r="JDT84" s="188"/>
      <c r="JDU84" s="188"/>
      <c r="JDV84" s="188"/>
      <c r="JDW84" s="188"/>
      <c r="JDX84" s="188"/>
      <c r="JDY84" s="188"/>
      <c r="JDZ84" s="188"/>
      <c r="JEA84" s="188"/>
      <c r="JEB84" s="188"/>
      <c r="JEC84" s="188"/>
      <c r="JED84" s="188"/>
      <c r="JEE84" s="188"/>
      <c r="JEF84" s="188"/>
      <c r="JEG84" s="188"/>
      <c r="JEH84" s="188"/>
      <c r="JEI84" s="188"/>
      <c r="JEJ84" s="188"/>
      <c r="JEK84" s="188"/>
      <c r="JEL84" s="188"/>
      <c r="JEM84" s="188"/>
      <c r="JEN84" s="188"/>
      <c r="JEO84" s="188"/>
      <c r="JEP84" s="188"/>
      <c r="JEQ84" s="188"/>
      <c r="JER84" s="188"/>
      <c r="JES84" s="188"/>
      <c r="JET84" s="188"/>
      <c r="JEU84" s="188"/>
      <c r="JEV84" s="188"/>
      <c r="JEW84" s="188"/>
      <c r="JEX84" s="188"/>
      <c r="JEY84" s="188"/>
      <c r="JEZ84" s="188"/>
      <c r="JFA84" s="188"/>
      <c r="JFB84" s="188"/>
      <c r="JFC84" s="188"/>
      <c r="JFD84" s="188"/>
      <c r="JFE84" s="188"/>
      <c r="JFF84" s="188"/>
      <c r="JFG84" s="188"/>
      <c r="JFH84" s="188"/>
      <c r="JFI84" s="188"/>
      <c r="JFJ84" s="188"/>
      <c r="JFK84" s="188"/>
      <c r="JFL84" s="188"/>
      <c r="JFM84" s="188"/>
      <c r="JFN84" s="188"/>
      <c r="JFO84" s="188"/>
      <c r="JFP84" s="188"/>
      <c r="JFQ84" s="188"/>
      <c r="JFR84" s="188"/>
      <c r="JFS84" s="188"/>
      <c r="JFT84" s="188"/>
      <c r="JFU84" s="188"/>
      <c r="JFV84" s="188"/>
      <c r="JFW84" s="188"/>
      <c r="JFX84" s="188"/>
      <c r="JFY84" s="188"/>
      <c r="JFZ84" s="188"/>
      <c r="JGA84" s="188"/>
      <c r="JGB84" s="188"/>
      <c r="JGC84" s="188"/>
      <c r="JGD84" s="188"/>
      <c r="JGE84" s="188"/>
      <c r="JGF84" s="188"/>
      <c r="JGG84" s="188"/>
      <c r="JGH84" s="188"/>
      <c r="JGI84" s="188"/>
      <c r="JGJ84" s="188"/>
      <c r="JGK84" s="188"/>
      <c r="JGL84" s="188"/>
      <c r="JGM84" s="188"/>
      <c r="JGN84" s="188"/>
      <c r="JGO84" s="188"/>
      <c r="JGP84" s="188"/>
      <c r="JGQ84" s="188"/>
      <c r="JGR84" s="188"/>
      <c r="JGS84" s="188"/>
      <c r="JGT84" s="188"/>
      <c r="JGU84" s="188"/>
      <c r="JGV84" s="188"/>
      <c r="JGW84" s="188"/>
      <c r="JGX84" s="188"/>
      <c r="JGY84" s="188"/>
      <c r="JGZ84" s="188"/>
      <c r="JHA84" s="188"/>
      <c r="JHB84" s="188"/>
      <c r="JHC84" s="188"/>
      <c r="JHD84" s="188"/>
      <c r="JHE84" s="188"/>
      <c r="JHF84" s="188"/>
      <c r="JHG84" s="188"/>
      <c r="JHH84" s="188"/>
      <c r="JHI84" s="188"/>
      <c r="JHJ84" s="188"/>
      <c r="JHK84" s="188"/>
      <c r="JHL84" s="188"/>
      <c r="JHM84" s="188"/>
      <c r="JHN84" s="188"/>
      <c r="JHO84" s="188"/>
      <c r="JHP84" s="188"/>
      <c r="JHQ84" s="188"/>
      <c r="JHR84" s="188"/>
      <c r="JHS84" s="188"/>
      <c r="JHT84" s="188"/>
      <c r="JHU84" s="188"/>
      <c r="JHV84" s="188"/>
      <c r="JHW84" s="188"/>
      <c r="JHX84" s="188"/>
      <c r="JHY84" s="188"/>
      <c r="JHZ84" s="188"/>
      <c r="JIA84" s="188"/>
      <c r="JIB84" s="188"/>
      <c r="JIC84" s="188"/>
      <c r="JID84" s="188"/>
      <c r="JIE84" s="188"/>
      <c r="JIF84" s="188"/>
      <c r="JIG84" s="188"/>
      <c r="JIH84" s="188"/>
      <c r="JII84" s="188"/>
      <c r="JIJ84" s="188"/>
      <c r="JIK84" s="188"/>
      <c r="JIL84" s="188"/>
      <c r="JIM84" s="188"/>
      <c r="JIN84" s="188"/>
      <c r="JIO84" s="188"/>
      <c r="JIP84" s="188"/>
      <c r="JIQ84" s="188"/>
      <c r="JIR84" s="188"/>
      <c r="JIS84" s="188"/>
      <c r="JIT84" s="188"/>
      <c r="JIU84" s="188"/>
      <c r="JIV84" s="188"/>
      <c r="JIW84" s="188"/>
      <c r="JIX84" s="188"/>
      <c r="JIY84" s="188"/>
      <c r="JIZ84" s="188"/>
      <c r="JJA84" s="188"/>
      <c r="JJB84" s="188"/>
      <c r="JJC84" s="188"/>
      <c r="JJD84" s="188"/>
      <c r="JJE84" s="188"/>
      <c r="JJF84" s="188"/>
      <c r="JJG84" s="188"/>
      <c r="JJH84" s="188"/>
      <c r="JJI84" s="188"/>
      <c r="JJJ84" s="188"/>
      <c r="JJK84" s="188"/>
      <c r="JJL84" s="188"/>
      <c r="JJM84" s="188"/>
      <c r="JJN84" s="188"/>
      <c r="JJO84" s="188"/>
      <c r="JJP84" s="188"/>
      <c r="JJQ84" s="188"/>
      <c r="JJR84" s="188"/>
      <c r="JJS84" s="188"/>
      <c r="JJT84" s="188"/>
      <c r="JJU84" s="188"/>
      <c r="JJV84" s="188"/>
      <c r="JJW84" s="188"/>
      <c r="JJX84" s="188"/>
      <c r="JJY84" s="188"/>
      <c r="JJZ84" s="188"/>
      <c r="JKA84" s="188"/>
      <c r="JKB84" s="188"/>
      <c r="JKC84" s="188"/>
      <c r="JKD84" s="188"/>
      <c r="JKE84" s="188"/>
      <c r="JKF84" s="188"/>
      <c r="JKG84" s="188"/>
      <c r="JKH84" s="188"/>
      <c r="JKI84" s="188"/>
      <c r="JKJ84" s="188"/>
      <c r="JKK84" s="188"/>
      <c r="JKL84" s="188"/>
      <c r="JKM84" s="188"/>
      <c r="JKN84" s="188"/>
      <c r="JKO84" s="188"/>
      <c r="JKP84" s="188"/>
      <c r="JKQ84" s="188"/>
      <c r="JKR84" s="188"/>
      <c r="JKS84" s="188"/>
      <c r="JKT84" s="188"/>
      <c r="JKU84" s="188"/>
      <c r="JKV84" s="188"/>
      <c r="JKW84" s="188"/>
      <c r="JKX84" s="188"/>
      <c r="JKY84" s="188"/>
      <c r="JKZ84" s="188"/>
      <c r="JLA84" s="188"/>
      <c r="JLB84" s="188"/>
      <c r="JLC84" s="188"/>
      <c r="JLD84" s="188"/>
      <c r="JLE84" s="188"/>
      <c r="JLF84" s="188"/>
      <c r="JLG84" s="188"/>
      <c r="JLH84" s="188"/>
      <c r="JLI84" s="188"/>
      <c r="JLJ84" s="188"/>
      <c r="JLK84" s="188"/>
      <c r="JLL84" s="188"/>
      <c r="JLM84" s="188"/>
      <c r="JLN84" s="188"/>
      <c r="JLO84" s="188"/>
      <c r="JLP84" s="188"/>
      <c r="JLQ84" s="188"/>
      <c r="JLR84" s="188"/>
      <c r="JLS84" s="188"/>
      <c r="JLT84" s="188"/>
      <c r="JLU84" s="188"/>
      <c r="JLV84" s="188"/>
      <c r="JLW84" s="188"/>
      <c r="JLX84" s="188"/>
      <c r="JLY84" s="188"/>
      <c r="JLZ84" s="188"/>
      <c r="JMA84" s="188"/>
      <c r="JMB84" s="188"/>
      <c r="JMC84" s="188"/>
      <c r="JMD84" s="188"/>
      <c r="JME84" s="188"/>
      <c r="JMF84" s="188"/>
      <c r="JMG84" s="188"/>
      <c r="JMH84" s="188"/>
      <c r="JMI84" s="188"/>
      <c r="JMJ84" s="188"/>
      <c r="JMK84" s="188"/>
      <c r="JML84" s="188"/>
      <c r="JMM84" s="188"/>
      <c r="JMN84" s="188"/>
      <c r="JMO84" s="188"/>
      <c r="JMP84" s="188"/>
      <c r="JMQ84" s="188"/>
      <c r="JMR84" s="188"/>
      <c r="JMS84" s="188"/>
      <c r="JMT84" s="188"/>
      <c r="JMU84" s="188"/>
      <c r="JMV84" s="188"/>
      <c r="JMW84" s="188"/>
      <c r="JMX84" s="188"/>
      <c r="JMY84" s="188"/>
      <c r="JMZ84" s="188"/>
      <c r="JNA84" s="188"/>
      <c r="JNB84" s="188"/>
      <c r="JNC84" s="188"/>
      <c r="JND84" s="188"/>
      <c r="JNE84" s="188"/>
      <c r="JNF84" s="188"/>
      <c r="JNG84" s="188"/>
      <c r="JNH84" s="188"/>
      <c r="JNI84" s="188"/>
      <c r="JNJ84" s="188"/>
      <c r="JNK84" s="188"/>
      <c r="JNL84" s="188"/>
      <c r="JNM84" s="188"/>
      <c r="JNN84" s="188"/>
      <c r="JNO84" s="188"/>
      <c r="JNP84" s="188"/>
      <c r="JNQ84" s="188"/>
      <c r="JNR84" s="188"/>
      <c r="JNS84" s="188"/>
      <c r="JNT84" s="188"/>
      <c r="JNU84" s="188"/>
      <c r="JNV84" s="188"/>
      <c r="JNW84" s="188"/>
      <c r="JNX84" s="188"/>
      <c r="JNY84" s="188"/>
      <c r="JNZ84" s="188"/>
      <c r="JOA84" s="188"/>
      <c r="JOB84" s="188"/>
      <c r="JOC84" s="188"/>
      <c r="JOD84" s="188"/>
      <c r="JOE84" s="188"/>
      <c r="JOF84" s="188"/>
      <c r="JOG84" s="188"/>
      <c r="JOH84" s="188"/>
      <c r="JOI84" s="188"/>
      <c r="JOJ84" s="188"/>
      <c r="JOK84" s="188"/>
      <c r="JOL84" s="188"/>
      <c r="JOM84" s="188"/>
      <c r="JON84" s="188"/>
      <c r="JOO84" s="188"/>
      <c r="JOP84" s="188"/>
      <c r="JOQ84" s="188"/>
      <c r="JOR84" s="188"/>
      <c r="JOS84" s="188"/>
      <c r="JOT84" s="188"/>
      <c r="JOU84" s="188"/>
      <c r="JOV84" s="188"/>
      <c r="JOW84" s="188"/>
      <c r="JOX84" s="188"/>
      <c r="JOY84" s="188"/>
      <c r="JOZ84" s="188"/>
      <c r="JPA84" s="188"/>
      <c r="JPB84" s="188"/>
      <c r="JPC84" s="188"/>
      <c r="JPD84" s="188"/>
      <c r="JPE84" s="188"/>
      <c r="JPF84" s="188"/>
      <c r="JPG84" s="188"/>
      <c r="JPH84" s="188"/>
      <c r="JPI84" s="188"/>
      <c r="JPJ84" s="188"/>
      <c r="JPK84" s="188"/>
      <c r="JPL84" s="188"/>
      <c r="JPM84" s="188"/>
      <c r="JPN84" s="188"/>
      <c r="JPO84" s="188"/>
      <c r="JPP84" s="188"/>
      <c r="JPQ84" s="188"/>
      <c r="JPR84" s="188"/>
      <c r="JPS84" s="188"/>
      <c r="JPT84" s="188"/>
      <c r="JPU84" s="188"/>
      <c r="JPV84" s="188"/>
      <c r="JPW84" s="188"/>
      <c r="JPX84" s="188"/>
      <c r="JPY84" s="188"/>
      <c r="JPZ84" s="188"/>
      <c r="JQA84" s="188"/>
      <c r="JQB84" s="188"/>
      <c r="JQC84" s="188"/>
      <c r="JQD84" s="188"/>
      <c r="JQE84" s="188"/>
      <c r="JQF84" s="188"/>
      <c r="JQG84" s="188"/>
      <c r="JQH84" s="188"/>
      <c r="JQI84" s="188"/>
      <c r="JQJ84" s="188"/>
      <c r="JQK84" s="188"/>
      <c r="JQL84" s="188"/>
      <c r="JQM84" s="188"/>
      <c r="JQN84" s="188"/>
      <c r="JQO84" s="188"/>
      <c r="JQP84" s="188"/>
      <c r="JQQ84" s="188"/>
      <c r="JQR84" s="188"/>
      <c r="JQS84" s="188"/>
      <c r="JQT84" s="188"/>
      <c r="JQU84" s="188"/>
      <c r="JQV84" s="188"/>
      <c r="JQW84" s="188"/>
      <c r="JQX84" s="188"/>
      <c r="JQY84" s="188"/>
      <c r="JQZ84" s="188"/>
      <c r="JRA84" s="188"/>
      <c r="JRB84" s="188"/>
      <c r="JRC84" s="188"/>
      <c r="JRD84" s="188"/>
      <c r="JRE84" s="188"/>
      <c r="JRF84" s="188"/>
      <c r="JRG84" s="188"/>
      <c r="JRH84" s="188"/>
      <c r="JRI84" s="188"/>
      <c r="JRJ84" s="188"/>
      <c r="JRK84" s="188"/>
      <c r="JRL84" s="188"/>
      <c r="JRM84" s="188"/>
      <c r="JRN84" s="188"/>
      <c r="JRO84" s="188"/>
      <c r="JRP84" s="188"/>
      <c r="JRQ84" s="188"/>
      <c r="JRR84" s="188"/>
      <c r="JRS84" s="188"/>
      <c r="JRT84" s="188"/>
      <c r="JRU84" s="188"/>
      <c r="JRV84" s="188"/>
      <c r="JRW84" s="188"/>
      <c r="JRX84" s="188"/>
      <c r="JRY84" s="188"/>
      <c r="JRZ84" s="188"/>
      <c r="JSA84" s="188"/>
      <c r="JSB84" s="188"/>
      <c r="JSC84" s="188"/>
      <c r="JSD84" s="188"/>
      <c r="JSE84" s="188"/>
      <c r="JSF84" s="188"/>
      <c r="JSG84" s="188"/>
      <c r="JSH84" s="188"/>
      <c r="JSI84" s="188"/>
      <c r="JSJ84" s="188"/>
      <c r="JSK84" s="188"/>
      <c r="JSL84" s="188"/>
      <c r="JSM84" s="188"/>
      <c r="JSN84" s="188"/>
      <c r="JSO84" s="188"/>
      <c r="JSP84" s="188"/>
      <c r="JSQ84" s="188"/>
      <c r="JSR84" s="188"/>
      <c r="JSS84" s="188"/>
      <c r="JST84" s="188"/>
      <c r="JSU84" s="188"/>
      <c r="JSV84" s="188"/>
      <c r="JSW84" s="188"/>
      <c r="JSX84" s="188"/>
      <c r="JSY84" s="188"/>
      <c r="JSZ84" s="188"/>
      <c r="JTA84" s="188"/>
      <c r="JTB84" s="188"/>
      <c r="JTC84" s="188"/>
      <c r="JTD84" s="188"/>
      <c r="JTE84" s="188"/>
      <c r="JTF84" s="188"/>
      <c r="JTG84" s="188"/>
      <c r="JTH84" s="188"/>
      <c r="JTI84" s="188"/>
      <c r="JTJ84" s="188"/>
      <c r="JTK84" s="188"/>
      <c r="JTL84" s="188"/>
      <c r="JTM84" s="188"/>
      <c r="JTN84" s="188"/>
      <c r="JTO84" s="188"/>
      <c r="JTP84" s="188"/>
      <c r="JTQ84" s="188"/>
      <c r="JTR84" s="188"/>
      <c r="JTS84" s="188"/>
      <c r="JTT84" s="188"/>
      <c r="JTU84" s="188"/>
      <c r="JTV84" s="188"/>
      <c r="JTW84" s="188"/>
      <c r="JTX84" s="188"/>
      <c r="JTY84" s="188"/>
      <c r="JTZ84" s="188"/>
      <c r="JUA84" s="188"/>
      <c r="JUB84" s="188"/>
      <c r="JUC84" s="188"/>
      <c r="JUD84" s="188"/>
      <c r="JUE84" s="188"/>
      <c r="JUF84" s="188"/>
      <c r="JUG84" s="188"/>
      <c r="JUH84" s="188"/>
      <c r="JUI84" s="188"/>
      <c r="JUJ84" s="188"/>
      <c r="JUK84" s="188"/>
      <c r="JUL84" s="188"/>
      <c r="JUM84" s="188"/>
      <c r="JUN84" s="188"/>
      <c r="JUO84" s="188"/>
      <c r="JUP84" s="188"/>
      <c r="JUQ84" s="188"/>
      <c r="JUR84" s="188"/>
      <c r="JUS84" s="188"/>
      <c r="JUT84" s="188"/>
      <c r="JUU84" s="188"/>
      <c r="JUV84" s="188"/>
      <c r="JUW84" s="188"/>
      <c r="JUX84" s="188"/>
      <c r="JUY84" s="188"/>
      <c r="JUZ84" s="188"/>
      <c r="JVA84" s="188"/>
      <c r="JVB84" s="188"/>
      <c r="JVC84" s="188"/>
      <c r="JVD84" s="188"/>
      <c r="JVE84" s="188"/>
      <c r="JVF84" s="188"/>
      <c r="JVG84" s="188"/>
      <c r="JVH84" s="188"/>
      <c r="JVI84" s="188"/>
      <c r="JVJ84" s="188"/>
      <c r="JVK84" s="188"/>
      <c r="JVL84" s="188"/>
      <c r="JVM84" s="188"/>
      <c r="JVN84" s="188"/>
      <c r="JVO84" s="188"/>
      <c r="JVP84" s="188"/>
      <c r="JVQ84" s="188"/>
      <c r="JVR84" s="188"/>
      <c r="JVS84" s="188"/>
      <c r="JVT84" s="188"/>
      <c r="JVU84" s="188"/>
      <c r="JVV84" s="188"/>
      <c r="JVW84" s="188"/>
      <c r="JVX84" s="188"/>
      <c r="JVY84" s="188"/>
      <c r="JVZ84" s="188"/>
      <c r="JWA84" s="188"/>
      <c r="JWB84" s="188"/>
      <c r="JWC84" s="188"/>
      <c r="JWD84" s="188"/>
      <c r="JWE84" s="188"/>
      <c r="JWF84" s="188"/>
      <c r="JWG84" s="188"/>
      <c r="JWH84" s="188"/>
      <c r="JWI84" s="188"/>
      <c r="JWJ84" s="188"/>
      <c r="JWK84" s="188"/>
      <c r="JWL84" s="188"/>
      <c r="JWM84" s="188"/>
      <c r="JWN84" s="188"/>
      <c r="JWO84" s="188"/>
      <c r="JWP84" s="188"/>
      <c r="JWQ84" s="188"/>
      <c r="JWR84" s="188"/>
      <c r="JWS84" s="188"/>
      <c r="JWT84" s="188"/>
      <c r="JWU84" s="188"/>
      <c r="JWV84" s="188"/>
      <c r="JWW84" s="188"/>
      <c r="JWX84" s="188"/>
      <c r="JWY84" s="188"/>
      <c r="JWZ84" s="188"/>
      <c r="JXA84" s="188"/>
      <c r="JXB84" s="188"/>
      <c r="JXC84" s="188"/>
      <c r="JXD84" s="188"/>
      <c r="JXE84" s="188"/>
      <c r="JXF84" s="188"/>
      <c r="JXG84" s="188"/>
      <c r="JXH84" s="188"/>
      <c r="JXI84" s="188"/>
      <c r="JXJ84" s="188"/>
      <c r="JXK84" s="188"/>
      <c r="JXL84" s="188"/>
      <c r="JXM84" s="188"/>
      <c r="JXN84" s="188"/>
      <c r="JXO84" s="188"/>
      <c r="JXP84" s="188"/>
      <c r="JXQ84" s="188"/>
      <c r="JXR84" s="188"/>
      <c r="JXS84" s="188"/>
      <c r="JXT84" s="188"/>
      <c r="JXU84" s="188"/>
      <c r="JXV84" s="188"/>
      <c r="JXW84" s="188"/>
      <c r="JXX84" s="188"/>
      <c r="JXY84" s="188"/>
      <c r="JXZ84" s="188"/>
      <c r="JYA84" s="188"/>
      <c r="JYB84" s="188"/>
      <c r="JYC84" s="188"/>
      <c r="JYD84" s="188"/>
      <c r="JYE84" s="188"/>
      <c r="JYF84" s="188"/>
      <c r="JYG84" s="188"/>
      <c r="JYH84" s="188"/>
      <c r="JYI84" s="188"/>
      <c r="JYJ84" s="188"/>
      <c r="JYK84" s="188"/>
      <c r="JYL84" s="188"/>
      <c r="JYM84" s="188"/>
      <c r="JYN84" s="188"/>
      <c r="JYO84" s="188"/>
      <c r="JYP84" s="188"/>
      <c r="JYQ84" s="188"/>
      <c r="JYR84" s="188"/>
      <c r="JYS84" s="188"/>
      <c r="JYT84" s="188"/>
      <c r="JYU84" s="188"/>
      <c r="JYV84" s="188"/>
      <c r="JYW84" s="188"/>
      <c r="JYX84" s="188"/>
      <c r="JYY84" s="188"/>
      <c r="JYZ84" s="188"/>
      <c r="JZA84" s="188"/>
      <c r="JZB84" s="188"/>
      <c r="JZC84" s="188"/>
      <c r="JZD84" s="188"/>
      <c r="JZE84" s="188"/>
      <c r="JZF84" s="188"/>
      <c r="JZG84" s="188"/>
      <c r="JZH84" s="188"/>
      <c r="JZI84" s="188"/>
      <c r="JZJ84" s="188"/>
      <c r="JZK84" s="188"/>
      <c r="JZL84" s="188"/>
      <c r="JZM84" s="188"/>
      <c r="JZN84" s="188"/>
      <c r="JZO84" s="188"/>
      <c r="JZP84" s="188"/>
      <c r="JZQ84" s="188"/>
      <c r="JZR84" s="188"/>
      <c r="JZS84" s="188"/>
      <c r="JZT84" s="188"/>
      <c r="JZU84" s="188"/>
      <c r="JZV84" s="188"/>
      <c r="JZW84" s="188"/>
      <c r="JZX84" s="188"/>
      <c r="JZY84" s="188"/>
      <c r="JZZ84" s="188"/>
      <c r="KAA84" s="188"/>
      <c r="KAB84" s="188"/>
      <c r="KAC84" s="188"/>
      <c r="KAD84" s="188"/>
      <c r="KAE84" s="188"/>
      <c r="KAF84" s="188"/>
      <c r="KAG84" s="188"/>
      <c r="KAH84" s="188"/>
      <c r="KAI84" s="188"/>
      <c r="KAJ84" s="188"/>
      <c r="KAK84" s="188"/>
      <c r="KAL84" s="188"/>
      <c r="KAM84" s="188"/>
      <c r="KAN84" s="188"/>
      <c r="KAO84" s="188"/>
      <c r="KAP84" s="188"/>
      <c r="KAQ84" s="188"/>
      <c r="KAR84" s="188"/>
      <c r="KAS84" s="188"/>
      <c r="KAT84" s="188"/>
      <c r="KAU84" s="188"/>
      <c r="KAV84" s="188"/>
      <c r="KAW84" s="188"/>
      <c r="KAX84" s="188"/>
      <c r="KAY84" s="188"/>
      <c r="KAZ84" s="188"/>
      <c r="KBA84" s="188"/>
      <c r="KBB84" s="188"/>
      <c r="KBC84" s="188"/>
      <c r="KBD84" s="188"/>
      <c r="KBE84" s="188"/>
      <c r="KBF84" s="188"/>
      <c r="KBG84" s="188"/>
      <c r="KBH84" s="188"/>
      <c r="KBI84" s="188"/>
      <c r="KBJ84" s="188"/>
      <c r="KBK84" s="188"/>
      <c r="KBL84" s="188"/>
      <c r="KBM84" s="188"/>
      <c r="KBN84" s="188"/>
      <c r="KBO84" s="188"/>
      <c r="KBP84" s="188"/>
      <c r="KBQ84" s="188"/>
      <c r="KBR84" s="188"/>
      <c r="KBS84" s="188"/>
      <c r="KBT84" s="188"/>
      <c r="KBU84" s="188"/>
      <c r="KBV84" s="188"/>
      <c r="KBW84" s="188"/>
      <c r="KBX84" s="188"/>
      <c r="KBY84" s="188"/>
      <c r="KBZ84" s="188"/>
      <c r="KCA84" s="188"/>
      <c r="KCB84" s="188"/>
      <c r="KCC84" s="188"/>
      <c r="KCD84" s="188"/>
      <c r="KCE84" s="188"/>
      <c r="KCF84" s="188"/>
      <c r="KCG84" s="188"/>
      <c r="KCH84" s="188"/>
      <c r="KCI84" s="188"/>
      <c r="KCJ84" s="188"/>
      <c r="KCK84" s="188"/>
      <c r="KCL84" s="188"/>
      <c r="KCM84" s="188"/>
      <c r="KCN84" s="188"/>
      <c r="KCO84" s="188"/>
      <c r="KCP84" s="188"/>
      <c r="KCQ84" s="188"/>
      <c r="KCR84" s="188"/>
      <c r="KCS84" s="188"/>
      <c r="KCT84" s="188"/>
      <c r="KCU84" s="188"/>
      <c r="KCV84" s="188"/>
      <c r="KCW84" s="188"/>
      <c r="KCX84" s="188"/>
      <c r="KCY84" s="188"/>
      <c r="KCZ84" s="188"/>
      <c r="KDA84" s="188"/>
      <c r="KDB84" s="188"/>
      <c r="KDC84" s="188"/>
      <c r="KDD84" s="188"/>
      <c r="KDE84" s="188"/>
      <c r="KDF84" s="188"/>
      <c r="KDG84" s="188"/>
      <c r="KDH84" s="188"/>
      <c r="KDI84" s="188"/>
      <c r="KDJ84" s="188"/>
      <c r="KDK84" s="188"/>
      <c r="KDL84" s="188"/>
      <c r="KDM84" s="188"/>
      <c r="KDN84" s="188"/>
      <c r="KDO84" s="188"/>
      <c r="KDP84" s="188"/>
      <c r="KDQ84" s="188"/>
      <c r="KDR84" s="188"/>
      <c r="KDS84" s="188"/>
      <c r="KDT84" s="188"/>
      <c r="KDU84" s="188"/>
      <c r="KDV84" s="188"/>
      <c r="KDW84" s="188"/>
      <c r="KDX84" s="188"/>
      <c r="KDY84" s="188"/>
      <c r="KDZ84" s="188"/>
      <c r="KEA84" s="188"/>
      <c r="KEB84" s="188"/>
      <c r="KEC84" s="188"/>
      <c r="KED84" s="188"/>
      <c r="KEE84" s="188"/>
      <c r="KEF84" s="188"/>
      <c r="KEG84" s="188"/>
      <c r="KEH84" s="188"/>
      <c r="KEI84" s="188"/>
      <c r="KEJ84" s="188"/>
      <c r="KEK84" s="188"/>
      <c r="KEL84" s="188"/>
      <c r="KEM84" s="188"/>
      <c r="KEN84" s="188"/>
      <c r="KEO84" s="188"/>
      <c r="KEP84" s="188"/>
      <c r="KEQ84" s="188"/>
      <c r="KER84" s="188"/>
      <c r="KES84" s="188"/>
      <c r="KET84" s="188"/>
      <c r="KEU84" s="188"/>
      <c r="KEV84" s="188"/>
      <c r="KEW84" s="188"/>
      <c r="KEX84" s="188"/>
      <c r="KEY84" s="188"/>
      <c r="KEZ84" s="188"/>
      <c r="KFA84" s="188"/>
      <c r="KFB84" s="188"/>
      <c r="KFC84" s="188"/>
      <c r="KFD84" s="188"/>
      <c r="KFE84" s="188"/>
      <c r="KFF84" s="188"/>
      <c r="KFG84" s="188"/>
      <c r="KFH84" s="188"/>
      <c r="KFI84" s="188"/>
      <c r="KFJ84" s="188"/>
      <c r="KFK84" s="188"/>
      <c r="KFL84" s="188"/>
      <c r="KFM84" s="188"/>
      <c r="KFN84" s="188"/>
      <c r="KFO84" s="188"/>
      <c r="KFP84" s="188"/>
      <c r="KFQ84" s="188"/>
      <c r="KFR84" s="188"/>
      <c r="KFS84" s="188"/>
      <c r="KFT84" s="188"/>
      <c r="KFU84" s="188"/>
      <c r="KFV84" s="188"/>
      <c r="KFW84" s="188"/>
      <c r="KFX84" s="188"/>
      <c r="KFY84" s="188"/>
      <c r="KFZ84" s="188"/>
      <c r="KGA84" s="188"/>
      <c r="KGB84" s="188"/>
      <c r="KGC84" s="188"/>
      <c r="KGD84" s="188"/>
      <c r="KGE84" s="188"/>
      <c r="KGF84" s="188"/>
      <c r="KGG84" s="188"/>
      <c r="KGH84" s="188"/>
      <c r="KGI84" s="188"/>
      <c r="KGJ84" s="188"/>
      <c r="KGK84" s="188"/>
      <c r="KGL84" s="188"/>
      <c r="KGM84" s="188"/>
      <c r="KGN84" s="188"/>
      <c r="KGO84" s="188"/>
      <c r="KGP84" s="188"/>
      <c r="KGQ84" s="188"/>
      <c r="KGR84" s="188"/>
      <c r="KGS84" s="188"/>
      <c r="KGT84" s="188"/>
      <c r="KGU84" s="188"/>
      <c r="KGV84" s="188"/>
      <c r="KGW84" s="188"/>
      <c r="KGX84" s="188"/>
      <c r="KGY84" s="188"/>
      <c r="KGZ84" s="188"/>
      <c r="KHA84" s="188"/>
      <c r="KHB84" s="188"/>
      <c r="KHC84" s="188"/>
      <c r="KHD84" s="188"/>
      <c r="KHE84" s="188"/>
      <c r="KHF84" s="188"/>
      <c r="KHG84" s="188"/>
      <c r="KHH84" s="188"/>
      <c r="KHI84" s="188"/>
      <c r="KHJ84" s="188"/>
      <c r="KHK84" s="188"/>
      <c r="KHL84" s="188"/>
      <c r="KHM84" s="188"/>
      <c r="KHN84" s="188"/>
      <c r="KHO84" s="188"/>
      <c r="KHP84" s="188"/>
      <c r="KHQ84" s="188"/>
      <c r="KHR84" s="188"/>
      <c r="KHS84" s="188"/>
      <c r="KHT84" s="188"/>
      <c r="KHU84" s="188"/>
      <c r="KHV84" s="188"/>
      <c r="KHW84" s="188"/>
      <c r="KHX84" s="188"/>
      <c r="KHY84" s="188"/>
      <c r="KHZ84" s="188"/>
      <c r="KIA84" s="188"/>
      <c r="KIB84" s="188"/>
      <c r="KIC84" s="188"/>
      <c r="KID84" s="188"/>
      <c r="KIE84" s="188"/>
      <c r="KIF84" s="188"/>
      <c r="KIG84" s="188"/>
      <c r="KIH84" s="188"/>
      <c r="KII84" s="188"/>
      <c r="KIJ84" s="188"/>
      <c r="KIK84" s="188"/>
      <c r="KIL84" s="188"/>
      <c r="KIM84" s="188"/>
      <c r="KIN84" s="188"/>
      <c r="KIO84" s="188"/>
      <c r="KIP84" s="188"/>
      <c r="KIQ84" s="188"/>
      <c r="KIR84" s="188"/>
      <c r="KIS84" s="188"/>
      <c r="KIT84" s="188"/>
      <c r="KIU84" s="188"/>
      <c r="KIV84" s="188"/>
      <c r="KIW84" s="188"/>
      <c r="KIX84" s="188"/>
      <c r="KIY84" s="188"/>
      <c r="KIZ84" s="188"/>
      <c r="KJA84" s="188"/>
      <c r="KJB84" s="188"/>
      <c r="KJC84" s="188"/>
      <c r="KJD84" s="188"/>
      <c r="KJE84" s="188"/>
      <c r="KJF84" s="188"/>
      <c r="KJG84" s="188"/>
      <c r="KJH84" s="188"/>
      <c r="KJI84" s="188"/>
      <c r="KJJ84" s="188"/>
      <c r="KJK84" s="188"/>
      <c r="KJL84" s="188"/>
      <c r="KJM84" s="188"/>
      <c r="KJN84" s="188"/>
      <c r="KJO84" s="188"/>
      <c r="KJP84" s="188"/>
      <c r="KJQ84" s="188"/>
      <c r="KJR84" s="188"/>
      <c r="KJS84" s="188"/>
      <c r="KJT84" s="188"/>
      <c r="KJU84" s="188"/>
      <c r="KJV84" s="188"/>
      <c r="KJW84" s="188"/>
      <c r="KJX84" s="188"/>
      <c r="KJY84" s="188"/>
      <c r="KJZ84" s="188"/>
      <c r="KKA84" s="188"/>
      <c r="KKB84" s="188"/>
      <c r="KKC84" s="188"/>
      <c r="KKD84" s="188"/>
      <c r="KKE84" s="188"/>
      <c r="KKF84" s="188"/>
      <c r="KKG84" s="188"/>
      <c r="KKH84" s="188"/>
      <c r="KKI84" s="188"/>
      <c r="KKJ84" s="188"/>
      <c r="KKK84" s="188"/>
      <c r="KKL84" s="188"/>
      <c r="KKM84" s="188"/>
      <c r="KKN84" s="188"/>
      <c r="KKO84" s="188"/>
      <c r="KKP84" s="188"/>
      <c r="KKQ84" s="188"/>
      <c r="KKR84" s="188"/>
      <c r="KKS84" s="188"/>
      <c r="KKT84" s="188"/>
      <c r="KKU84" s="188"/>
      <c r="KKV84" s="188"/>
      <c r="KKW84" s="188"/>
      <c r="KKX84" s="188"/>
      <c r="KKY84" s="188"/>
      <c r="KKZ84" s="188"/>
      <c r="KLA84" s="188"/>
      <c r="KLB84" s="188"/>
      <c r="KLC84" s="188"/>
      <c r="KLD84" s="188"/>
      <c r="KLE84" s="188"/>
      <c r="KLF84" s="188"/>
      <c r="KLG84" s="188"/>
      <c r="KLH84" s="188"/>
      <c r="KLI84" s="188"/>
      <c r="KLJ84" s="188"/>
      <c r="KLK84" s="188"/>
      <c r="KLL84" s="188"/>
      <c r="KLM84" s="188"/>
      <c r="KLN84" s="188"/>
      <c r="KLO84" s="188"/>
      <c r="KLP84" s="188"/>
      <c r="KLQ84" s="188"/>
      <c r="KLR84" s="188"/>
      <c r="KLS84" s="188"/>
      <c r="KLT84" s="188"/>
      <c r="KLU84" s="188"/>
      <c r="KLV84" s="188"/>
      <c r="KLW84" s="188"/>
      <c r="KLX84" s="188"/>
      <c r="KLY84" s="188"/>
      <c r="KLZ84" s="188"/>
      <c r="KMA84" s="188"/>
      <c r="KMB84" s="188"/>
      <c r="KMC84" s="188"/>
      <c r="KMD84" s="188"/>
      <c r="KME84" s="188"/>
      <c r="KMF84" s="188"/>
      <c r="KMG84" s="188"/>
      <c r="KMH84" s="188"/>
      <c r="KMI84" s="188"/>
      <c r="KMJ84" s="188"/>
      <c r="KMK84" s="188"/>
      <c r="KML84" s="188"/>
      <c r="KMM84" s="188"/>
      <c r="KMN84" s="188"/>
      <c r="KMO84" s="188"/>
      <c r="KMP84" s="188"/>
      <c r="KMQ84" s="188"/>
      <c r="KMR84" s="188"/>
      <c r="KMS84" s="188"/>
      <c r="KMT84" s="188"/>
      <c r="KMU84" s="188"/>
      <c r="KMV84" s="188"/>
      <c r="KMW84" s="188"/>
      <c r="KMX84" s="188"/>
      <c r="KMY84" s="188"/>
      <c r="KMZ84" s="188"/>
      <c r="KNA84" s="188"/>
      <c r="KNB84" s="188"/>
      <c r="KNC84" s="188"/>
      <c r="KND84" s="188"/>
      <c r="KNE84" s="188"/>
      <c r="KNF84" s="188"/>
      <c r="KNG84" s="188"/>
      <c r="KNH84" s="188"/>
      <c r="KNI84" s="188"/>
      <c r="KNJ84" s="188"/>
      <c r="KNK84" s="188"/>
      <c r="KNL84" s="188"/>
      <c r="KNM84" s="188"/>
      <c r="KNN84" s="188"/>
      <c r="KNO84" s="188"/>
      <c r="KNP84" s="188"/>
      <c r="KNQ84" s="188"/>
      <c r="KNR84" s="188"/>
      <c r="KNS84" s="188"/>
      <c r="KNT84" s="188"/>
      <c r="KNU84" s="188"/>
      <c r="KNV84" s="188"/>
      <c r="KNW84" s="188"/>
      <c r="KNX84" s="188"/>
      <c r="KNY84" s="188"/>
      <c r="KNZ84" s="188"/>
      <c r="KOA84" s="188"/>
      <c r="KOB84" s="188"/>
      <c r="KOC84" s="188"/>
      <c r="KOD84" s="188"/>
      <c r="KOE84" s="188"/>
      <c r="KOF84" s="188"/>
      <c r="KOG84" s="188"/>
      <c r="KOH84" s="188"/>
      <c r="KOI84" s="188"/>
      <c r="KOJ84" s="188"/>
      <c r="KOK84" s="188"/>
      <c r="KOL84" s="188"/>
      <c r="KOM84" s="188"/>
      <c r="KON84" s="188"/>
      <c r="KOO84" s="188"/>
      <c r="KOP84" s="188"/>
      <c r="KOQ84" s="188"/>
      <c r="KOR84" s="188"/>
      <c r="KOS84" s="188"/>
      <c r="KOT84" s="188"/>
      <c r="KOU84" s="188"/>
      <c r="KOV84" s="188"/>
      <c r="KOW84" s="188"/>
      <c r="KOX84" s="188"/>
      <c r="KOY84" s="188"/>
      <c r="KOZ84" s="188"/>
      <c r="KPA84" s="188"/>
      <c r="KPB84" s="188"/>
      <c r="KPC84" s="188"/>
      <c r="KPD84" s="188"/>
      <c r="KPE84" s="188"/>
      <c r="KPF84" s="188"/>
      <c r="KPG84" s="188"/>
      <c r="KPH84" s="188"/>
      <c r="KPI84" s="188"/>
      <c r="KPJ84" s="188"/>
      <c r="KPK84" s="188"/>
      <c r="KPL84" s="188"/>
      <c r="KPM84" s="188"/>
      <c r="KPN84" s="188"/>
      <c r="KPO84" s="188"/>
      <c r="KPP84" s="188"/>
      <c r="KPQ84" s="188"/>
      <c r="KPR84" s="188"/>
      <c r="KPS84" s="188"/>
      <c r="KPT84" s="188"/>
      <c r="KPU84" s="188"/>
      <c r="KPV84" s="188"/>
      <c r="KPW84" s="188"/>
      <c r="KPX84" s="188"/>
      <c r="KPY84" s="188"/>
      <c r="KPZ84" s="188"/>
      <c r="KQA84" s="188"/>
      <c r="KQB84" s="188"/>
      <c r="KQC84" s="188"/>
      <c r="KQD84" s="188"/>
      <c r="KQE84" s="188"/>
      <c r="KQF84" s="188"/>
      <c r="KQG84" s="188"/>
      <c r="KQH84" s="188"/>
      <c r="KQI84" s="188"/>
      <c r="KQJ84" s="188"/>
      <c r="KQK84" s="188"/>
      <c r="KQL84" s="188"/>
      <c r="KQM84" s="188"/>
      <c r="KQN84" s="188"/>
      <c r="KQO84" s="188"/>
      <c r="KQP84" s="188"/>
      <c r="KQQ84" s="188"/>
      <c r="KQR84" s="188"/>
      <c r="KQS84" s="188"/>
      <c r="KQT84" s="188"/>
      <c r="KQU84" s="188"/>
      <c r="KQV84" s="188"/>
      <c r="KQW84" s="188"/>
      <c r="KQX84" s="188"/>
      <c r="KQY84" s="188"/>
      <c r="KQZ84" s="188"/>
      <c r="KRA84" s="188"/>
      <c r="KRB84" s="188"/>
      <c r="KRC84" s="188"/>
      <c r="KRD84" s="188"/>
      <c r="KRE84" s="188"/>
      <c r="KRF84" s="188"/>
      <c r="KRG84" s="188"/>
      <c r="KRH84" s="188"/>
      <c r="KRI84" s="188"/>
      <c r="KRJ84" s="188"/>
      <c r="KRK84" s="188"/>
      <c r="KRL84" s="188"/>
      <c r="KRM84" s="188"/>
      <c r="KRN84" s="188"/>
      <c r="KRO84" s="188"/>
      <c r="KRP84" s="188"/>
      <c r="KRQ84" s="188"/>
      <c r="KRR84" s="188"/>
      <c r="KRS84" s="188"/>
      <c r="KRT84" s="188"/>
      <c r="KRU84" s="188"/>
      <c r="KRV84" s="188"/>
      <c r="KRW84" s="188"/>
      <c r="KRX84" s="188"/>
      <c r="KRY84" s="188"/>
      <c r="KRZ84" s="188"/>
      <c r="KSA84" s="188"/>
      <c r="KSB84" s="188"/>
      <c r="KSC84" s="188"/>
      <c r="KSD84" s="188"/>
      <c r="KSE84" s="188"/>
      <c r="KSF84" s="188"/>
      <c r="KSG84" s="188"/>
      <c r="KSH84" s="188"/>
      <c r="KSI84" s="188"/>
      <c r="KSJ84" s="188"/>
      <c r="KSK84" s="188"/>
      <c r="KSL84" s="188"/>
      <c r="KSM84" s="188"/>
      <c r="KSN84" s="188"/>
      <c r="KSO84" s="188"/>
      <c r="KSP84" s="188"/>
      <c r="KSQ84" s="188"/>
      <c r="KSR84" s="188"/>
      <c r="KSS84" s="188"/>
      <c r="KST84" s="188"/>
      <c r="KSU84" s="188"/>
      <c r="KSV84" s="188"/>
      <c r="KSW84" s="188"/>
      <c r="KSX84" s="188"/>
      <c r="KSY84" s="188"/>
      <c r="KSZ84" s="188"/>
      <c r="KTA84" s="188"/>
      <c r="KTB84" s="188"/>
      <c r="KTC84" s="188"/>
      <c r="KTD84" s="188"/>
      <c r="KTE84" s="188"/>
      <c r="KTF84" s="188"/>
      <c r="KTG84" s="188"/>
      <c r="KTH84" s="188"/>
      <c r="KTI84" s="188"/>
      <c r="KTJ84" s="188"/>
      <c r="KTK84" s="188"/>
      <c r="KTL84" s="188"/>
      <c r="KTM84" s="188"/>
      <c r="KTN84" s="188"/>
      <c r="KTO84" s="188"/>
      <c r="KTP84" s="188"/>
      <c r="KTQ84" s="188"/>
      <c r="KTR84" s="188"/>
      <c r="KTS84" s="188"/>
      <c r="KTT84" s="188"/>
      <c r="KTU84" s="188"/>
      <c r="KTV84" s="188"/>
      <c r="KTW84" s="188"/>
      <c r="KTX84" s="188"/>
      <c r="KTY84" s="188"/>
      <c r="KTZ84" s="188"/>
      <c r="KUA84" s="188"/>
      <c r="KUB84" s="188"/>
      <c r="KUC84" s="188"/>
      <c r="KUD84" s="188"/>
      <c r="KUE84" s="188"/>
      <c r="KUF84" s="188"/>
      <c r="KUG84" s="188"/>
      <c r="KUH84" s="188"/>
      <c r="KUI84" s="188"/>
      <c r="KUJ84" s="188"/>
      <c r="KUK84" s="188"/>
      <c r="KUL84" s="188"/>
      <c r="KUM84" s="188"/>
      <c r="KUN84" s="188"/>
      <c r="KUO84" s="188"/>
      <c r="KUP84" s="188"/>
      <c r="KUQ84" s="188"/>
      <c r="KUR84" s="188"/>
      <c r="KUS84" s="188"/>
      <c r="KUT84" s="188"/>
      <c r="KUU84" s="188"/>
      <c r="KUV84" s="188"/>
      <c r="KUW84" s="188"/>
      <c r="KUX84" s="188"/>
      <c r="KUY84" s="188"/>
      <c r="KUZ84" s="188"/>
      <c r="KVA84" s="188"/>
      <c r="KVB84" s="188"/>
      <c r="KVC84" s="188"/>
      <c r="KVD84" s="188"/>
      <c r="KVE84" s="188"/>
      <c r="KVF84" s="188"/>
      <c r="KVG84" s="188"/>
      <c r="KVH84" s="188"/>
      <c r="KVI84" s="188"/>
      <c r="KVJ84" s="188"/>
      <c r="KVK84" s="188"/>
      <c r="KVL84" s="188"/>
      <c r="KVM84" s="188"/>
      <c r="KVN84" s="188"/>
      <c r="KVO84" s="188"/>
      <c r="KVP84" s="188"/>
      <c r="KVQ84" s="188"/>
      <c r="KVR84" s="188"/>
      <c r="KVS84" s="188"/>
      <c r="KVT84" s="188"/>
      <c r="KVU84" s="188"/>
      <c r="KVV84" s="188"/>
      <c r="KVW84" s="188"/>
      <c r="KVX84" s="188"/>
      <c r="KVY84" s="188"/>
      <c r="KVZ84" s="188"/>
      <c r="KWA84" s="188"/>
      <c r="KWB84" s="188"/>
      <c r="KWC84" s="188"/>
      <c r="KWD84" s="188"/>
      <c r="KWE84" s="188"/>
      <c r="KWF84" s="188"/>
      <c r="KWG84" s="188"/>
      <c r="KWH84" s="188"/>
      <c r="KWI84" s="188"/>
      <c r="KWJ84" s="188"/>
      <c r="KWK84" s="188"/>
      <c r="KWL84" s="188"/>
      <c r="KWM84" s="188"/>
      <c r="KWN84" s="188"/>
      <c r="KWO84" s="188"/>
      <c r="KWP84" s="188"/>
      <c r="KWQ84" s="188"/>
      <c r="KWR84" s="188"/>
      <c r="KWS84" s="188"/>
      <c r="KWT84" s="188"/>
      <c r="KWU84" s="188"/>
      <c r="KWV84" s="188"/>
      <c r="KWW84" s="188"/>
      <c r="KWX84" s="188"/>
      <c r="KWY84" s="188"/>
      <c r="KWZ84" s="188"/>
      <c r="KXA84" s="188"/>
      <c r="KXB84" s="188"/>
      <c r="KXC84" s="188"/>
      <c r="KXD84" s="188"/>
      <c r="KXE84" s="188"/>
      <c r="KXF84" s="188"/>
      <c r="KXG84" s="188"/>
      <c r="KXH84" s="188"/>
      <c r="KXI84" s="188"/>
      <c r="KXJ84" s="188"/>
      <c r="KXK84" s="188"/>
      <c r="KXL84" s="188"/>
      <c r="KXM84" s="188"/>
      <c r="KXN84" s="188"/>
      <c r="KXO84" s="188"/>
      <c r="KXP84" s="188"/>
      <c r="KXQ84" s="188"/>
      <c r="KXR84" s="188"/>
      <c r="KXS84" s="188"/>
      <c r="KXT84" s="188"/>
      <c r="KXU84" s="188"/>
      <c r="KXV84" s="188"/>
      <c r="KXW84" s="188"/>
      <c r="KXX84" s="188"/>
      <c r="KXY84" s="188"/>
      <c r="KXZ84" s="188"/>
      <c r="KYA84" s="188"/>
      <c r="KYB84" s="188"/>
      <c r="KYC84" s="188"/>
      <c r="KYD84" s="188"/>
      <c r="KYE84" s="188"/>
      <c r="KYF84" s="188"/>
      <c r="KYG84" s="188"/>
      <c r="KYH84" s="188"/>
      <c r="KYI84" s="188"/>
      <c r="KYJ84" s="188"/>
      <c r="KYK84" s="188"/>
      <c r="KYL84" s="188"/>
      <c r="KYM84" s="188"/>
      <c r="KYN84" s="188"/>
      <c r="KYO84" s="188"/>
      <c r="KYP84" s="188"/>
      <c r="KYQ84" s="188"/>
      <c r="KYR84" s="188"/>
      <c r="KYS84" s="188"/>
      <c r="KYT84" s="188"/>
      <c r="KYU84" s="188"/>
      <c r="KYV84" s="188"/>
      <c r="KYW84" s="188"/>
      <c r="KYX84" s="188"/>
      <c r="KYY84" s="188"/>
      <c r="KYZ84" s="188"/>
      <c r="KZA84" s="188"/>
      <c r="KZB84" s="188"/>
      <c r="KZC84" s="188"/>
      <c r="KZD84" s="188"/>
      <c r="KZE84" s="188"/>
      <c r="KZF84" s="188"/>
      <c r="KZG84" s="188"/>
      <c r="KZH84" s="188"/>
      <c r="KZI84" s="188"/>
      <c r="KZJ84" s="188"/>
      <c r="KZK84" s="188"/>
      <c r="KZL84" s="188"/>
      <c r="KZM84" s="188"/>
      <c r="KZN84" s="188"/>
      <c r="KZO84" s="188"/>
      <c r="KZP84" s="188"/>
      <c r="KZQ84" s="188"/>
      <c r="KZR84" s="188"/>
      <c r="KZS84" s="188"/>
      <c r="KZT84" s="188"/>
      <c r="KZU84" s="188"/>
      <c r="KZV84" s="188"/>
      <c r="KZW84" s="188"/>
      <c r="KZX84" s="188"/>
      <c r="KZY84" s="188"/>
      <c r="KZZ84" s="188"/>
      <c r="LAA84" s="188"/>
      <c r="LAB84" s="188"/>
      <c r="LAC84" s="188"/>
      <c r="LAD84" s="188"/>
      <c r="LAE84" s="188"/>
      <c r="LAF84" s="188"/>
      <c r="LAG84" s="188"/>
      <c r="LAH84" s="188"/>
      <c r="LAI84" s="188"/>
      <c r="LAJ84" s="188"/>
      <c r="LAK84" s="188"/>
      <c r="LAL84" s="188"/>
      <c r="LAM84" s="188"/>
      <c r="LAN84" s="188"/>
      <c r="LAO84" s="188"/>
      <c r="LAP84" s="188"/>
      <c r="LAQ84" s="188"/>
      <c r="LAR84" s="188"/>
      <c r="LAS84" s="188"/>
      <c r="LAT84" s="188"/>
      <c r="LAU84" s="188"/>
      <c r="LAV84" s="188"/>
      <c r="LAW84" s="188"/>
      <c r="LAX84" s="188"/>
      <c r="LAY84" s="188"/>
      <c r="LAZ84" s="188"/>
      <c r="LBA84" s="188"/>
      <c r="LBB84" s="188"/>
      <c r="LBC84" s="188"/>
      <c r="LBD84" s="188"/>
      <c r="LBE84" s="188"/>
      <c r="LBF84" s="188"/>
      <c r="LBG84" s="188"/>
      <c r="LBH84" s="188"/>
      <c r="LBI84" s="188"/>
      <c r="LBJ84" s="188"/>
      <c r="LBK84" s="188"/>
      <c r="LBL84" s="188"/>
      <c r="LBM84" s="188"/>
      <c r="LBN84" s="188"/>
      <c r="LBO84" s="188"/>
      <c r="LBP84" s="188"/>
      <c r="LBQ84" s="188"/>
      <c r="LBR84" s="188"/>
      <c r="LBS84" s="188"/>
      <c r="LBT84" s="188"/>
      <c r="LBU84" s="188"/>
      <c r="LBV84" s="188"/>
      <c r="LBW84" s="188"/>
      <c r="LBX84" s="188"/>
      <c r="LBY84" s="188"/>
      <c r="LBZ84" s="188"/>
      <c r="LCA84" s="188"/>
      <c r="LCB84" s="188"/>
      <c r="LCC84" s="188"/>
      <c r="LCD84" s="188"/>
      <c r="LCE84" s="188"/>
      <c r="LCF84" s="188"/>
      <c r="LCG84" s="188"/>
      <c r="LCH84" s="188"/>
      <c r="LCI84" s="188"/>
      <c r="LCJ84" s="188"/>
      <c r="LCK84" s="188"/>
      <c r="LCL84" s="188"/>
      <c r="LCM84" s="188"/>
      <c r="LCN84" s="188"/>
      <c r="LCO84" s="188"/>
      <c r="LCP84" s="188"/>
      <c r="LCQ84" s="188"/>
      <c r="LCR84" s="188"/>
      <c r="LCS84" s="188"/>
      <c r="LCT84" s="188"/>
      <c r="LCU84" s="188"/>
      <c r="LCV84" s="188"/>
      <c r="LCW84" s="188"/>
      <c r="LCX84" s="188"/>
      <c r="LCY84" s="188"/>
      <c r="LCZ84" s="188"/>
      <c r="LDA84" s="188"/>
      <c r="LDB84" s="188"/>
      <c r="LDC84" s="188"/>
      <c r="LDD84" s="188"/>
      <c r="LDE84" s="188"/>
      <c r="LDF84" s="188"/>
      <c r="LDG84" s="188"/>
      <c r="LDH84" s="188"/>
      <c r="LDI84" s="188"/>
      <c r="LDJ84" s="188"/>
      <c r="LDK84" s="188"/>
      <c r="LDL84" s="188"/>
      <c r="LDM84" s="188"/>
      <c r="LDN84" s="188"/>
      <c r="LDO84" s="188"/>
      <c r="LDP84" s="188"/>
      <c r="LDQ84" s="188"/>
      <c r="LDR84" s="188"/>
      <c r="LDS84" s="188"/>
      <c r="LDT84" s="188"/>
      <c r="LDU84" s="188"/>
      <c r="LDV84" s="188"/>
      <c r="LDW84" s="188"/>
      <c r="LDX84" s="188"/>
      <c r="LDY84" s="188"/>
      <c r="LDZ84" s="188"/>
      <c r="LEA84" s="188"/>
      <c r="LEB84" s="188"/>
      <c r="LEC84" s="188"/>
      <c r="LED84" s="188"/>
      <c r="LEE84" s="188"/>
      <c r="LEF84" s="188"/>
      <c r="LEG84" s="188"/>
      <c r="LEH84" s="188"/>
      <c r="LEI84" s="188"/>
      <c r="LEJ84" s="188"/>
      <c r="LEK84" s="188"/>
      <c r="LEL84" s="188"/>
      <c r="LEM84" s="188"/>
      <c r="LEN84" s="188"/>
      <c r="LEO84" s="188"/>
      <c r="LEP84" s="188"/>
      <c r="LEQ84" s="188"/>
      <c r="LER84" s="188"/>
      <c r="LES84" s="188"/>
      <c r="LET84" s="188"/>
      <c r="LEU84" s="188"/>
      <c r="LEV84" s="188"/>
      <c r="LEW84" s="188"/>
      <c r="LEX84" s="188"/>
      <c r="LEY84" s="188"/>
      <c r="LEZ84" s="188"/>
      <c r="LFA84" s="188"/>
      <c r="LFB84" s="188"/>
      <c r="LFC84" s="188"/>
      <c r="LFD84" s="188"/>
      <c r="LFE84" s="188"/>
      <c r="LFF84" s="188"/>
      <c r="LFG84" s="188"/>
      <c r="LFH84" s="188"/>
      <c r="LFI84" s="188"/>
      <c r="LFJ84" s="188"/>
      <c r="LFK84" s="188"/>
      <c r="LFL84" s="188"/>
      <c r="LFM84" s="188"/>
      <c r="LFN84" s="188"/>
      <c r="LFO84" s="188"/>
      <c r="LFP84" s="188"/>
      <c r="LFQ84" s="188"/>
      <c r="LFR84" s="188"/>
      <c r="LFS84" s="188"/>
      <c r="LFT84" s="188"/>
      <c r="LFU84" s="188"/>
      <c r="LFV84" s="188"/>
      <c r="LFW84" s="188"/>
      <c r="LFX84" s="188"/>
      <c r="LFY84" s="188"/>
      <c r="LFZ84" s="188"/>
      <c r="LGA84" s="188"/>
      <c r="LGB84" s="188"/>
      <c r="LGC84" s="188"/>
      <c r="LGD84" s="188"/>
      <c r="LGE84" s="188"/>
      <c r="LGF84" s="188"/>
      <c r="LGG84" s="188"/>
      <c r="LGH84" s="188"/>
      <c r="LGI84" s="188"/>
      <c r="LGJ84" s="188"/>
      <c r="LGK84" s="188"/>
      <c r="LGL84" s="188"/>
      <c r="LGM84" s="188"/>
      <c r="LGN84" s="188"/>
      <c r="LGO84" s="188"/>
      <c r="LGP84" s="188"/>
      <c r="LGQ84" s="188"/>
      <c r="LGR84" s="188"/>
      <c r="LGS84" s="188"/>
      <c r="LGT84" s="188"/>
      <c r="LGU84" s="188"/>
      <c r="LGV84" s="188"/>
      <c r="LGW84" s="188"/>
      <c r="LGX84" s="188"/>
      <c r="LGY84" s="188"/>
      <c r="LGZ84" s="188"/>
      <c r="LHA84" s="188"/>
      <c r="LHB84" s="188"/>
      <c r="LHC84" s="188"/>
      <c r="LHD84" s="188"/>
      <c r="LHE84" s="188"/>
      <c r="LHF84" s="188"/>
      <c r="LHG84" s="188"/>
      <c r="LHH84" s="188"/>
      <c r="LHI84" s="188"/>
      <c r="LHJ84" s="188"/>
      <c r="LHK84" s="188"/>
      <c r="LHL84" s="188"/>
      <c r="LHM84" s="188"/>
      <c r="LHN84" s="188"/>
      <c r="LHO84" s="188"/>
      <c r="LHP84" s="188"/>
      <c r="LHQ84" s="188"/>
      <c r="LHR84" s="188"/>
      <c r="LHS84" s="188"/>
      <c r="LHT84" s="188"/>
      <c r="LHU84" s="188"/>
      <c r="LHV84" s="188"/>
      <c r="LHW84" s="188"/>
      <c r="LHX84" s="188"/>
      <c r="LHY84" s="188"/>
      <c r="LHZ84" s="188"/>
      <c r="LIA84" s="188"/>
      <c r="LIB84" s="188"/>
      <c r="LIC84" s="188"/>
      <c r="LID84" s="188"/>
      <c r="LIE84" s="188"/>
      <c r="LIF84" s="188"/>
      <c r="LIG84" s="188"/>
      <c r="LIH84" s="188"/>
      <c r="LII84" s="188"/>
      <c r="LIJ84" s="188"/>
      <c r="LIK84" s="188"/>
      <c r="LIL84" s="188"/>
      <c r="LIM84" s="188"/>
      <c r="LIN84" s="188"/>
      <c r="LIO84" s="188"/>
      <c r="LIP84" s="188"/>
      <c r="LIQ84" s="188"/>
      <c r="LIR84" s="188"/>
      <c r="LIS84" s="188"/>
      <c r="LIT84" s="188"/>
      <c r="LIU84" s="188"/>
      <c r="LIV84" s="188"/>
      <c r="LIW84" s="188"/>
      <c r="LIX84" s="188"/>
      <c r="LIY84" s="188"/>
      <c r="LIZ84" s="188"/>
      <c r="LJA84" s="188"/>
      <c r="LJB84" s="188"/>
      <c r="LJC84" s="188"/>
      <c r="LJD84" s="188"/>
      <c r="LJE84" s="188"/>
      <c r="LJF84" s="188"/>
      <c r="LJG84" s="188"/>
      <c r="LJH84" s="188"/>
      <c r="LJI84" s="188"/>
      <c r="LJJ84" s="188"/>
      <c r="LJK84" s="188"/>
      <c r="LJL84" s="188"/>
      <c r="LJM84" s="188"/>
      <c r="LJN84" s="188"/>
      <c r="LJO84" s="188"/>
      <c r="LJP84" s="188"/>
      <c r="LJQ84" s="188"/>
      <c r="LJR84" s="188"/>
      <c r="LJS84" s="188"/>
      <c r="LJT84" s="188"/>
      <c r="LJU84" s="188"/>
      <c r="LJV84" s="188"/>
      <c r="LJW84" s="188"/>
      <c r="LJX84" s="188"/>
      <c r="LJY84" s="188"/>
      <c r="LJZ84" s="188"/>
      <c r="LKA84" s="188"/>
      <c r="LKB84" s="188"/>
      <c r="LKC84" s="188"/>
      <c r="LKD84" s="188"/>
      <c r="LKE84" s="188"/>
      <c r="LKF84" s="188"/>
      <c r="LKG84" s="188"/>
      <c r="LKH84" s="188"/>
      <c r="LKI84" s="188"/>
      <c r="LKJ84" s="188"/>
      <c r="LKK84" s="188"/>
      <c r="LKL84" s="188"/>
      <c r="LKM84" s="188"/>
      <c r="LKN84" s="188"/>
      <c r="LKO84" s="188"/>
      <c r="LKP84" s="188"/>
      <c r="LKQ84" s="188"/>
      <c r="LKR84" s="188"/>
      <c r="LKS84" s="188"/>
      <c r="LKT84" s="188"/>
      <c r="LKU84" s="188"/>
      <c r="LKV84" s="188"/>
      <c r="LKW84" s="188"/>
      <c r="LKX84" s="188"/>
      <c r="LKY84" s="188"/>
      <c r="LKZ84" s="188"/>
      <c r="LLA84" s="188"/>
      <c r="LLB84" s="188"/>
      <c r="LLC84" s="188"/>
      <c r="LLD84" s="188"/>
      <c r="LLE84" s="188"/>
      <c r="LLF84" s="188"/>
      <c r="LLG84" s="188"/>
      <c r="LLH84" s="188"/>
      <c r="LLI84" s="188"/>
      <c r="LLJ84" s="188"/>
      <c r="LLK84" s="188"/>
      <c r="LLL84" s="188"/>
      <c r="LLM84" s="188"/>
      <c r="LLN84" s="188"/>
      <c r="LLO84" s="188"/>
      <c r="LLP84" s="188"/>
      <c r="LLQ84" s="188"/>
      <c r="LLR84" s="188"/>
      <c r="LLS84" s="188"/>
      <c r="LLT84" s="188"/>
      <c r="LLU84" s="188"/>
      <c r="LLV84" s="188"/>
      <c r="LLW84" s="188"/>
      <c r="LLX84" s="188"/>
      <c r="LLY84" s="188"/>
      <c r="LLZ84" s="188"/>
      <c r="LMA84" s="188"/>
      <c r="LMB84" s="188"/>
      <c r="LMC84" s="188"/>
      <c r="LMD84" s="188"/>
      <c r="LME84" s="188"/>
      <c r="LMF84" s="188"/>
      <c r="LMG84" s="188"/>
      <c r="LMH84" s="188"/>
      <c r="LMI84" s="188"/>
      <c r="LMJ84" s="188"/>
      <c r="LMK84" s="188"/>
      <c r="LML84" s="188"/>
      <c r="LMM84" s="188"/>
      <c r="LMN84" s="188"/>
      <c r="LMO84" s="188"/>
      <c r="LMP84" s="188"/>
      <c r="LMQ84" s="188"/>
      <c r="LMR84" s="188"/>
      <c r="LMS84" s="188"/>
      <c r="LMT84" s="188"/>
      <c r="LMU84" s="188"/>
      <c r="LMV84" s="188"/>
      <c r="LMW84" s="188"/>
      <c r="LMX84" s="188"/>
      <c r="LMY84" s="188"/>
      <c r="LMZ84" s="188"/>
      <c r="LNA84" s="188"/>
      <c r="LNB84" s="188"/>
      <c r="LNC84" s="188"/>
      <c r="LND84" s="188"/>
      <c r="LNE84" s="188"/>
      <c r="LNF84" s="188"/>
      <c r="LNG84" s="188"/>
      <c r="LNH84" s="188"/>
      <c r="LNI84" s="188"/>
      <c r="LNJ84" s="188"/>
      <c r="LNK84" s="188"/>
      <c r="LNL84" s="188"/>
      <c r="LNM84" s="188"/>
      <c r="LNN84" s="188"/>
      <c r="LNO84" s="188"/>
      <c r="LNP84" s="188"/>
      <c r="LNQ84" s="188"/>
      <c r="LNR84" s="188"/>
      <c r="LNS84" s="188"/>
      <c r="LNT84" s="188"/>
      <c r="LNU84" s="188"/>
      <c r="LNV84" s="188"/>
      <c r="LNW84" s="188"/>
      <c r="LNX84" s="188"/>
      <c r="LNY84" s="188"/>
      <c r="LNZ84" s="188"/>
      <c r="LOA84" s="188"/>
      <c r="LOB84" s="188"/>
      <c r="LOC84" s="188"/>
      <c r="LOD84" s="188"/>
      <c r="LOE84" s="188"/>
      <c r="LOF84" s="188"/>
      <c r="LOG84" s="188"/>
      <c r="LOH84" s="188"/>
      <c r="LOI84" s="188"/>
      <c r="LOJ84" s="188"/>
      <c r="LOK84" s="188"/>
      <c r="LOL84" s="188"/>
      <c r="LOM84" s="188"/>
      <c r="LON84" s="188"/>
      <c r="LOO84" s="188"/>
      <c r="LOP84" s="188"/>
      <c r="LOQ84" s="188"/>
      <c r="LOR84" s="188"/>
      <c r="LOS84" s="188"/>
      <c r="LOT84" s="188"/>
      <c r="LOU84" s="188"/>
      <c r="LOV84" s="188"/>
      <c r="LOW84" s="188"/>
      <c r="LOX84" s="188"/>
      <c r="LOY84" s="188"/>
      <c r="LOZ84" s="188"/>
      <c r="LPA84" s="188"/>
      <c r="LPB84" s="188"/>
      <c r="LPC84" s="188"/>
      <c r="LPD84" s="188"/>
      <c r="LPE84" s="188"/>
      <c r="LPF84" s="188"/>
      <c r="LPG84" s="188"/>
      <c r="LPH84" s="188"/>
      <c r="LPI84" s="188"/>
      <c r="LPJ84" s="188"/>
      <c r="LPK84" s="188"/>
      <c r="LPL84" s="188"/>
      <c r="LPM84" s="188"/>
      <c r="LPN84" s="188"/>
      <c r="LPO84" s="188"/>
      <c r="LPP84" s="188"/>
      <c r="LPQ84" s="188"/>
      <c r="LPR84" s="188"/>
      <c r="LPS84" s="188"/>
      <c r="LPT84" s="188"/>
      <c r="LPU84" s="188"/>
      <c r="LPV84" s="188"/>
      <c r="LPW84" s="188"/>
      <c r="LPX84" s="188"/>
      <c r="LPY84" s="188"/>
      <c r="LPZ84" s="188"/>
      <c r="LQA84" s="188"/>
      <c r="LQB84" s="188"/>
      <c r="LQC84" s="188"/>
      <c r="LQD84" s="188"/>
      <c r="LQE84" s="188"/>
      <c r="LQF84" s="188"/>
      <c r="LQG84" s="188"/>
      <c r="LQH84" s="188"/>
      <c r="LQI84" s="188"/>
      <c r="LQJ84" s="188"/>
      <c r="LQK84" s="188"/>
      <c r="LQL84" s="188"/>
      <c r="LQM84" s="188"/>
      <c r="LQN84" s="188"/>
      <c r="LQO84" s="188"/>
      <c r="LQP84" s="188"/>
      <c r="LQQ84" s="188"/>
      <c r="LQR84" s="188"/>
      <c r="LQS84" s="188"/>
      <c r="LQT84" s="188"/>
      <c r="LQU84" s="188"/>
      <c r="LQV84" s="188"/>
      <c r="LQW84" s="188"/>
      <c r="LQX84" s="188"/>
      <c r="LQY84" s="188"/>
      <c r="LQZ84" s="188"/>
      <c r="LRA84" s="188"/>
      <c r="LRB84" s="188"/>
      <c r="LRC84" s="188"/>
      <c r="LRD84" s="188"/>
      <c r="LRE84" s="188"/>
      <c r="LRF84" s="188"/>
      <c r="LRG84" s="188"/>
      <c r="LRH84" s="188"/>
      <c r="LRI84" s="188"/>
      <c r="LRJ84" s="188"/>
      <c r="LRK84" s="188"/>
      <c r="LRL84" s="188"/>
      <c r="LRM84" s="188"/>
      <c r="LRN84" s="188"/>
      <c r="LRO84" s="188"/>
      <c r="LRP84" s="188"/>
      <c r="LRQ84" s="188"/>
      <c r="LRR84" s="188"/>
      <c r="LRS84" s="188"/>
      <c r="LRT84" s="188"/>
      <c r="LRU84" s="188"/>
      <c r="LRV84" s="188"/>
      <c r="LRW84" s="188"/>
      <c r="LRX84" s="188"/>
      <c r="LRY84" s="188"/>
      <c r="LRZ84" s="188"/>
      <c r="LSA84" s="188"/>
      <c r="LSB84" s="188"/>
      <c r="LSC84" s="188"/>
      <c r="LSD84" s="188"/>
      <c r="LSE84" s="188"/>
      <c r="LSF84" s="188"/>
      <c r="LSG84" s="188"/>
      <c r="LSH84" s="188"/>
      <c r="LSI84" s="188"/>
      <c r="LSJ84" s="188"/>
      <c r="LSK84" s="188"/>
      <c r="LSL84" s="188"/>
      <c r="LSM84" s="188"/>
      <c r="LSN84" s="188"/>
      <c r="LSO84" s="188"/>
      <c r="LSP84" s="188"/>
      <c r="LSQ84" s="188"/>
      <c r="LSR84" s="188"/>
      <c r="LSS84" s="188"/>
      <c r="LST84" s="188"/>
      <c r="LSU84" s="188"/>
      <c r="LSV84" s="188"/>
      <c r="LSW84" s="188"/>
      <c r="LSX84" s="188"/>
      <c r="LSY84" s="188"/>
      <c r="LSZ84" s="188"/>
      <c r="LTA84" s="188"/>
      <c r="LTB84" s="188"/>
      <c r="LTC84" s="188"/>
      <c r="LTD84" s="188"/>
      <c r="LTE84" s="188"/>
      <c r="LTF84" s="188"/>
      <c r="LTG84" s="188"/>
      <c r="LTH84" s="188"/>
      <c r="LTI84" s="188"/>
      <c r="LTJ84" s="188"/>
      <c r="LTK84" s="188"/>
      <c r="LTL84" s="188"/>
      <c r="LTM84" s="188"/>
      <c r="LTN84" s="188"/>
      <c r="LTO84" s="188"/>
      <c r="LTP84" s="188"/>
      <c r="LTQ84" s="188"/>
      <c r="LTR84" s="188"/>
      <c r="LTS84" s="188"/>
      <c r="LTT84" s="188"/>
      <c r="LTU84" s="188"/>
      <c r="LTV84" s="188"/>
      <c r="LTW84" s="188"/>
      <c r="LTX84" s="188"/>
      <c r="LTY84" s="188"/>
      <c r="LTZ84" s="188"/>
      <c r="LUA84" s="188"/>
      <c r="LUB84" s="188"/>
      <c r="LUC84" s="188"/>
      <c r="LUD84" s="188"/>
      <c r="LUE84" s="188"/>
      <c r="LUF84" s="188"/>
      <c r="LUG84" s="188"/>
      <c r="LUH84" s="188"/>
      <c r="LUI84" s="188"/>
      <c r="LUJ84" s="188"/>
      <c r="LUK84" s="188"/>
      <c r="LUL84" s="188"/>
      <c r="LUM84" s="188"/>
      <c r="LUN84" s="188"/>
      <c r="LUO84" s="188"/>
      <c r="LUP84" s="188"/>
      <c r="LUQ84" s="188"/>
      <c r="LUR84" s="188"/>
      <c r="LUS84" s="188"/>
      <c r="LUT84" s="188"/>
      <c r="LUU84" s="188"/>
      <c r="LUV84" s="188"/>
      <c r="LUW84" s="188"/>
      <c r="LUX84" s="188"/>
      <c r="LUY84" s="188"/>
      <c r="LUZ84" s="188"/>
      <c r="LVA84" s="188"/>
      <c r="LVB84" s="188"/>
      <c r="LVC84" s="188"/>
      <c r="LVD84" s="188"/>
      <c r="LVE84" s="188"/>
      <c r="LVF84" s="188"/>
      <c r="LVG84" s="188"/>
      <c r="LVH84" s="188"/>
      <c r="LVI84" s="188"/>
      <c r="LVJ84" s="188"/>
      <c r="LVK84" s="188"/>
      <c r="LVL84" s="188"/>
      <c r="LVM84" s="188"/>
      <c r="LVN84" s="188"/>
      <c r="LVO84" s="188"/>
      <c r="LVP84" s="188"/>
      <c r="LVQ84" s="188"/>
      <c r="LVR84" s="188"/>
      <c r="LVS84" s="188"/>
      <c r="LVT84" s="188"/>
      <c r="LVU84" s="188"/>
      <c r="LVV84" s="188"/>
      <c r="LVW84" s="188"/>
      <c r="LVX84" s="188"/>
      <c r="LVY84" s="188"/>
      <c r="LVZ84" s="188"/>
      <c r="LWA84" s="188"/>
      <c r="LWB84" s="188"/>
      <c r="LWC84" s="188"/>
      <c r="LWD84" s="188"/>
      <c r="LWE84" s="188"/>
      <c r="LWF84" s="188"/>
      <c r="LWG84" s="188"/>
      <c r="LWH84" s="188"/>
      <c r="LWI84" s="188"/>
      <c r="LWJ84" s="188"/>
      <c r="LWK84" s="188"/>
      <c r="LWL84" s="188"/>
      <c r="LWM84" s="188"/>
      <c r="LWN84" s="188"/>
      <c r="LWO84" s="188"/>
      <c r="LWP84" s="188"/>
      <c r="LWQ84" s="188"/>
      <c r="LWR84" s="188"/>
      <c r="LWS84" s="188"/>
      <c r="LWT84" s="188"/>
      <c r="LWU84" s="188"/>
      <c r="LWV84" s="188"/>
      <c r="LWW84" s="188"/>
      <c r="LWX84" s="188"/>
      <c r="LWY84" s="188"/>
      <c r="LWZ84" s="188"/>
      <c r="LXA84" s="188"/>
      <c r="LXB84" s="188"/>
      <c r="LXC84" s="188"/>
      <c r="LXD84" s="188"/>
      <c r="LXE84" s="188"/>
      <c r="LXF84" s="188"/>
      <c r="LXG84" s="188"/>
      <c r="LXH84" s="188"/>
      <c r="LXI84" s="188"/>
      <c r="LXJ84" s="188"/>
      <c r="LXK84" s="188"/>
      <c r="LXL84" s="188"/>
      <c r="LXM84" s="188"/>
      <c r="LXN84" s="188"/>
      <c r="LXO84" s="188"/>
      <c r="LXP84" s="188"/>
      <c r="LXQ84" s="188"/>
      <c r="LXR84" s="188"/>
      <c r="LXS84" s="188"/>
      <c r="LXT84" s="188"/>
      <c r="LXU84" s="188"/>
      <c r="LXV84" s="188"/>
      <c r="LXW84" s="188"/>
      <c r="LXX84" s="188"/>
      <c r="LXY84" s="188"/>
      <c r="LXZ84" s="188"/>
      <c r="LYA84" s="188"/>
      <c r="LYB84" s="188"/>
      <c r="LYC84" s="188"/>
      <c r="LYD84" s="188"/>
      <c r="LYE84" s="188"/>
      <c r="LYF84" s="188"/>
      <c r="LYG84" s="188"/>
      <c r="LYH84" s="188"/>
      <c r="LYI84" s="188"/>
      <c r="LYJ84" s="188"/>
      <c r="LYK84" s="188"/>
      <c r="LYL84" s="188"/>
      <c r="LYM84" s="188"/>
      <c r="LYN84" s="188"/>
      <c r="LYO84" s="188"/>
      <c r="LYP84" s="188"/>
      <c r="LYQ84" s="188"/>
      <c r="LYR84" s="188"/>
      <c r="LYS84" s="188"/>
      <c r="LYT84" s="188"/>
      <c r="LYU84" s="188"/>
      <c r="LYV84" s="188"/>
      <c r="LYW84" s="188"/>
      <c r="LYX84" s="188"/>
      <c r="LYY84" s="188"/>
      <c r="LYZ84" s="188"/>
      <c r="LZA84" s="188"/>
      <c r="LZB84" s="188"/>
      <c r="LZC84" s="188"/>
      <c r="LZD84" s="188"/>
      <c r="LZE84" s="188"/>
      <c r="LZF84" s="188"/>
      <c r="LZG84" s="188"/>
      <c r="LZH84" s="188"/>
      <c r="LZI84" s="188"/>
      <c r="LZJ84" s="188"/>
      <c r="LZK84" s="188"/>
      <c r="LZL84" s="188"/>
      <c r="LZM84" s="188"/>
      <c r="LZN84" s="188"/>
      <c r="LZO84" s="188"/>
      <c r="LZP84" s="188"/>
      <c r="LZQ84" s="188"/>
      <c r="LZR84" s="188"/>
      <c r="LZS84" s="188"/>
      <c r="LZT84" s="188"/>
      <c r="LZU84" s="188"/>
      <c r="LZV84" s="188"/>
      <c r="LZW84" s="188"/>
      <c r="LZX84" s="188"/>
      <c r="LZY84" s="188"/>
      <c r="LZZ84" s="188"/>
      <c r="MAA84" s="188"/>
      <c r="MAB84" s="188"/>
      <c r="MAC84" s="188"/>
      <c r="MAD84" s="188"/>
      <c r="MAE84" s="188"/>
      <c r="MAF84" s="188"/>
      <c r="MAG84" s="188"/>
      <c r="MAH84" s="188"/>
      <c r="MAI84" s="188"/>
      <c r="MAJ84" s="188"/>
      <c r="MAK84" s="188"/>
      <c r="MAL84" s="188"/>
      <c r="MAM84" s="188"/>
      <c r="MAN84" s="188"/>
      <c r="MAO84" s="188"/>
      <c r="MAP84" s="188"/>
      <c r="MAQ84" s="188"/>
      <c r="MAR84" s="188"/>
      <c r="MAS84" s="188"/>
      <c r="MAT84" s="188"/>
      <c r="MAU84" s="188"/>
      <c r="MAV84" s="188"/>
      <c r="MAW84" s="188"/>
      <c r="MAX84" s="188"/>
      <c r="MAY84" s="188"/>
      <c r="MAZ84" s="188"/>
      <c r="MBA84" s="188"/>
      <c r="MBB84" s="188"/>
      <c r="MBC84" s="188"/>
      <c r="MBD84" s="188"/>
      <c r="MBE84" s="188"/>
      <c r="MBF84" s="188"/>
      <c r="MBG84" s="188"/>
      <c r="MBH84" s="188"/>
      <c r="MBI84" s="188"/>
      <c r="MBJ84" s="188"/>
      <c r="MBK84" s="188"/>
      <c r="MBL84" s="188"/>
      <c r="MBM84" s="188"/>
      <c r="MBN84" s="188"/>
      <c r="MBO84" s="188"/>
      <c r="MBP84" s="188"/>
      <c r="MBQ84" s="188"/>
      <c r="MBR84" s="188"/>
      <c r="MBS84" s="188"/>
      <c r="MBT84" s="188"/>
      <c r="MBU84" s="188"/>
      <c r="MBV84" s="188"/>
      <c r="MBW84" s="188"/>
      <c r="MBX84" s="188"/>
      <c r="MBY84" s="188"/>
      <c r="MBZ84" s="188"/>
      <c r="MCA84" s="188"/>
      <c r="MCB84" s="188"/>
      <c r="MCC84" s="188"/>
      <c r="MCD84" s="188"/>
      <c r="MCE84" s="188"/>
      <c r="MCF84" s="188"/>
      <c r="MCG84" s="188"/>
      <c r="MCH84" s="188"/>
      <c r="MCI84" s="188"/>
      <c r="MCJ84" s="188"/>
      <c r="MCK84" s="188"/>
      <c r="MCL84" s="188"/>
      <c r="MCM84" s="188"/>
      <c r="MCN84" s="188"/>
      <c r="MCO84" s="188"/>
      <c r="MCP84" s="188"/>
      <c r="MCQ84" s="188"/>
      <c r="MCR84" s="188"/>
      <c r="MCS84" s="188"/>
      <c r="MCT84" s="188"/>
      <c r="MCU84" s="188"/>
      <c r="MCV84" s="188"/>
      <c r="MCW84" s="188"/>
      <c r="MCX84" s="188"/>
      <c r="MCY84" s="188"/>
      <c r="MCZ84" s="188"/>
      <c r="MDA84" s="188"/>
      <c r="MDB84" s="188"/>
      <c r="MDC84" s="188"/>
      <c r="MDD84" s="188"/>
      <c r="MDE84" s="188"/>
      <c r="MDF84" s="188"/>
      <c r="MDG84" s="188"/>
      <c r="MDH84" s="188"/>
      <c r="MDI84" s="188"/>
      <c r="MDJ84" s="188"/>
      <c r="MDK84" s="188"/>
      <c r="MDL84" s="188"/>
      <c r="MDM84" s="188"/>
      <c r="MDN84" s="188"/>
      <c r="MDO84" s="188"/>
      <c r="MDP84" s="188"/>
      <c r="MDQ84" s="188"/>
      <c r="MDR84" s="188"/>
      <c r="MDS84" s="188"/>
      <c r="MDT84" s="188"/>
      <c r="MDU84" s="188"/>
      <c r="MDV84" s="188"/>
      <c r="MDW84" s="188"/>
      <c r="MDX84" s="188"/>
      <c r="MDY84" s="188"/>
      <c r="MDZ84" s="188"/>
      <c r="MEA84" s="188"/>
      <c r="MEB84" s="188"/>
      <c r="MEC84" s="188"/>
      <c r="MED84" s="188"/>
      <c r="MEE84" s="188"/>
      <c r="MEF84" s="188"/>
      <c r="MEG84" s="188"/>
      <c r="MEH84" s="188"/>
      <c r="MEI84" s="188"/>
      <c r="MEJ84" s="188"/>
      <c r="MEK84" s="188"/>
      <c r="MEL84" s="188"/>
      <c r="MEM84" s="188"/>
      <c r="MEN84" s="188"/>
      <c r="MEO84" s="188"/>
      <c r="MEP84" s="188"/>
      <c r="MEQ84" s="188"/>
      <c r="MER84" s="188"/>
      <c r="MES84" s="188"/>
      <c r="MET84" s="188"/>
      <c r="MEU84" s="188"/>
      <c r="MEV84" s="188"/>
      <c r="MEW84" s="188"/>
      <c r="MEX84" s="188"/>
      <c r="MEY84" s="188"/>
      <c r="MEZ84" s="188"/>
      <c r="MFA84" s="188"/>
      <c r="MFB84" s="188"/>
      <c r="MFC84" s="188"/>
      <c r="MFD84" s="188"/>
      <c r="MFE84" s="188"/>
      <c r="MFF84" s="188"/>
      <c r="MFG84" s="188"/>
      <c r="MFH84" s="188"/>
      <c r="MFI84" s="188"/>
      <c r="MFJ84" s="188"/>
      <c r="MFK84" s="188"/>
      <c r="MFL84" s="188"/>
      <c r="MFM84" s="188"/>
      <c r="MFN84" s="188"/>
      <c r="MFO84" s="188"/>
      <c r="MFP84" s="188"/>
      <c r="MFQ84" s="188"/>
      <c r="MFR84" s="188"/>
      <c r="MFS84" s="188"/>
      <c r="MFT84" s="188"/>
      <c r="MFU84" s="188"/>
      <c r="MFV84" s="188"/>
      <c r="MFW84" s="188"/>
      <c r="MFX84" s="188"/>
      <c r="MFY84" s="188"/>
      <c r="MFZ84" s="188"/>
      <c r="MGA84" s="188"/>
      <c r="MGB84" s="188"/>
      <c r="MGC84" s="188"/>
      <c r="MGD84" s="188"/>
      <c r="MGE84" s="188"/>
      <c r="MGF84" s="188"/>
      <c r="MGG84" s="188"/>
      <c r="MGH84" s="188"/>
      <c r="MGI84" s="188"/>
      <c r="MGJ84" s="188"/>
      <c r="MGK84" s="188"/>
      <c r="MGL84" s="188"/>
      <c r="MGM84" s="188"/>
      <c r="MGN84" s="188"/>
      <c r="MGO84" s="188"/>
      <c r="MGP84" s="188"/>
      <c r="MGQ84" s="188"/>
      <c r="MGR84" s="188"/>
      <c r="MGS84" s="188"/>
      <c r="MGT84" s="188"/>
      <c r="MGU84" s="188"/>
      <c r="MGV84" s="188"/>
      <c r="MGW84" s="188"/>
      <c r="MGX84" s="188"/>
      <c r="MGY84" s="188"/>
      <c r="MGZ84" s="188"/>
      <c r="MHA84" s="188"/>
      <c r="MHB84" s="188"/>
      <c r="MHC84" s="188"/>
      <c r="MHD84" s="188"/>
      <c r="MHE84" s="188"/>
      <c r="MHF84" s="188"/>
      <c r="MHG84" s="188"/>
      <c r="MHH84" s="188"/>
      <c r="MHI84" s="188"/>
      <c r="MHJ84" s="188"/>
      <c r="MHK84" s="188"/>
      <c r="MHL84" s="188"/>
      <c r="MHM84" s="188"/>
      <c r="MHN84" s="188"/>
      <c r="MHO84" s="188"/>
      <c r="MHP84" s="188"/>
      <c r="MHQ84" s="188"/>
      <c r="MHR84" s="188"/>
      <c r="MHS84" s="188"/>
      <c r="MHT84" s="188"/>
      <c r="MHU84" s="188"/>
      <c r="MHV84" s="188"/>
      <c r="MHW84" s="188"/>
      <c r="MHX84" s="188"/>
      <c r="MHY84" s="188"/>
      <c r="MHZ84" s="188"/>
      <c r="MIA84" s="188"/>
      <c r="MIB84" s="188"/>
      <c r="MIC84" s="188"/>
      <c r="MID84" s="188"/>
      <c r="MIE84" s="188"/>
      <c r="MIF84" s="188"/>
      <c r="MIG84" s="188"/>
      <c r="MIH84" s="188"/>
      <c r="MII84" s="188"/>
      <c r="MIJ84" s="188"/>
      <c r="MIK84" s="188"/>
      <c r="MIL84" s="188"/>
      <c r="MIM84" s="188"/>
      <c r="MIN84" s="188"/>
      <c r="MIO84" s="188"/>
      <c r="MIP84" s="188"/>
      <c r="MIQ84" s="188"/>
      <c r="MIR84" s="188"/>
      <c r="MIS84" s="188"/>
      <c r="MIT84" s="188"/>
      <c r="MIU84" s="188"/>
      <c r="MIV84" s="188"/>
      <c r="MIW84" s="188"/>
      <c r="MIX84" s="188"/>
      <c r="MIY84" s="188"/>
      <c r="MIZ84" s="188"/>
      <c r="MJA84" s="188"/>
      <c r="MJB84" s="188"/>
      <c r="MJC84" s="188"/>
      <c r="MJD84" s="188"/>
      <c r="MJE84" s="188"/>
      <c r="MJF84" s="188"/>
      <c r="MJG84" s="188"/>
      <c r="MJH84" s="188"/>
      <c r="MJI84" s="188"/>
      <c r="MJJ84" s="188"/>
      <c r="MJK84" s="188"/>
      <c r="MJL84" s="188"/>
      <c r="MJM84" s="188"/>
      <c r="MJN84" s="188"/>
      <c r="MJO84" s="188"/>
      <c r="MJP84" s="188"/>
      <c r="MJQ84" s="188"/>
      <c r="MJR84" s="188"/>
      <c r="MJS84" s="188"/>
      <c r="MJT84" s="188"/>
      <c r="MJU84" s="188"/>
      <c r="MJV84" s="188"/>
      <c r="MJW84" s="188"/>
      <c r="MJX84" s="188"/>
      <c r="MJY84" s="188"/>
      <c r="MJZ84" s="188"/>
      <c r="MKA84" s="188"/>
      <c r="MKB84" s="188"/>
      <c r="MKC84" s="188"/>
      <c r="MKD84" s="188"/>
      <c r="MKE84" s="188"/>
      <c r="MKF84" s="188"/>
      <c r="MKG84" s="188"/>
      <c r="MKH84" s="188"/>
      <c r="MKI84" s="188"/>
      <c r="MKJ84" s="188"/>
      <c r="MKK84" s="188"/>
      <c r="MKL84" s="188"/>
      <c r="MKM84" s="188"/>
      <c r="MKN84" s="188"/>
      <c r="MKO84" s="188"/>
      <c r="MKP84" s="188"/>
      <c r="MKQ84" s="188"/>
      <c r="MKR84" s="188"/>
      <c r="MKS84" s="188"/>
      <c r="MKT84" s="188"/>
      <c r="MKU84" s="188"/>
      <c r="MKV84" s="188"/>
      <c r="MKW84" s="188"/>
      <c r="MKX84" s="188"/>
      <c r="MKY84" s="188"/>
      <c r="MKZ84" s="188"/>
      <c r="MLA84" s="188"/>
      <c r="MLB84" s="188"/>
      <c r="MLC84" s="188"/>
      <c r="MLD84" s="188"/>
      <c r="MLE84" s="188"/>
      <c r="MLF84" s="188"/>
      <c r="MLG84" s="188"/>
      <c r="MLH84" s="188"/>
      <c r="MLI84" s="188"/>
      <c r="MLJ84" s="188"/>
      <c r="MLK84" s="188"/>
      <c r="MLL84" s="188"/>
      <c r="MLM84" s="188"/>
      <c r="MLN84" s="188"/>
      <c r="MLO84" s="188"/>
      <c r="MLP84" s="188"/>
      <c r="MLQ84" s="188"/>
      <c r="MLR84" s="188"/>
      <c r="MLS84" s="188"/>
      <c r="MLT84" s="188"/>
      <c r="MLU84" s="188"/>
      <c r="MLV84" s="188"/>
      <c r="MLW84" s="188"/>
      <c r="MLX84" s="188"/>
      <c r="MLY84" s="188"/>
      <c r="MLZ84" s="188"/>
      <c r="MMA84" s="188"/>
      <c r="MMB84" s="188"/>
      <c r="MMC84" s="188"/>
      <c r="MMD84" s="188"/>
      <c r="MME84" s="188"/>
      <c r="MMF84" s="188"/>
      <c r="MMG84" s="188"/>
      <c r="MMH84" s="188"/>
      <c r="MMI84" s="188"/>
      <c r="MMJ84" s="188"/>
      <c r="MMK84" s="188"/>
      <c r="MML84" s="188"/>
      <c r="MMM84" s="188"/>
      <c r="MMN84" s="188"/>
      <c r="MMO84" s="188"/>
      <c r="MMP84" s="188"/>
      <c r="MMQ84" s="188"/>
      <c r="MMR84" s="188"/>
      <c r="MMS84" s="188"/>
      <c r="MMT84" s="188"/>
      <c r="MMU84" s="188"/>
      <c r="MMV84" s="188"/>
      <c r="MMW84" s="188"/>
      <c r="MMX84" s="188"/>
      <c r="MMY84" s="188"/>
      <c r="MMZ84" s="188"/>
      <c r="MNA84" s="188"/>
      <c r="MNB84" s="188"/>
      <c r="MNC84" s="188"/>
      <c r="MND84" s="188"/>
      <c r="MNE84" s="188"/>
      <c r="MNF84" s="188"/>
      <c r="MNG84" s="188"/>
      <c r="MNH84" s="188"/>
      <c r="MNI84" s="188"/>
      <c r="MNJ84" s="188"/>
      <c r="MNK84" s="188"/>
      <c r="MNL84" s="188"/>
      <c r="MNM84" s="188"/>
      <c r="MNN84" s="188"/>
      <c r="MNO84" s="188"/>
      <c r="MNP84" s="188"/>
      <c r="MNQ84" s="188"/>
      <c r="MNR84" s="188"/>
      <c r="MNS84" s="188"/>
      <c r="MNT84" s="188"/>
      <c r="MNU84" s="188"/>
      <c r="MNV84" s="188"/>
      <c r="MNW84" s="188"/>
      <c r="MNX84" s="188"/>
      <c r="MNY84" s="188"/>
      <c r="MNZ84" s="188"/>
      <c r="MOA84" s="188"/>
      <c r="MOB84" s="188"/>
      <c r="MOC84" s="188"/>
      <c r="MOD84" s="188"/>
      <c r="MOE84" s="188"/>
      <c r="MOF84" s="188"/>
      <c r="MOG84" s="188"/>
      <c r="MOH84" s="188"/>
      <c r="MOI84" s="188"/>
      <c r="MOJ84" s="188"/>
      <c r="MOK84" s="188"/>
      <c r="MOL84" s="188"/>
      <c r="MOM84" s="188"/>
      <c r="MON84" s="188"/>
      <c r="MOO84" s="188"/>
      <c r="MOP84" s="188"/>
      <c r="MOQ84" s="188"/>
      <c r="MOR84" s="188"/>
      <c r="MOS84" s="188"/>
      <c r="MOT84" s="188"/>
      <c r="MOU84" s="188"/>
      <c r="MOV84" s="188"/>
      <c r="MOW84" s="188"/>
      <c r="MOX84" s="188"/>
      <c r="MOY84" s="188"/>
      <c r="MOZ84" s="188"/>
      <c r="MPA84" s="188"/>
      <c r="MPB84" s="188"/>
      <c r="MPC84" s="188"/>
      <c r="MPD84" s="188"/>
      <c r="MPE84" s="188"/>
      <c r="MPF84" s="188"/>
      <c r="MPG84" s="188"/>
      <c r="MPH84" s="188"/>
      <c r="MPI84" s="188"/>
      <c r="MPJ84" s="188"/>
      <c r="MPK84" s="188"/>
      <c r="MPL84" s="188"/>
      <c r="MPM84" s="188"/>
      <c r="MPN84" s="188"/>
      <c r="MPO84" s="188"/>
      <c r="MPP84" s="188"/>
      <c r="MPQ84" s="188"/>
      <c r="MPR84" s="188"/>
      <c r="MPS84" s="188"/>
      <c r="MPT84" s="188"/>
      <c r="MPU84" s="188"/>
      <c r="MPV84" s="188"/>
      <c r="MPW84" s="188"/>
      <c r="MPX84" s="188"/>
      <c r="MPY84" s="188"/>
      <c r="MPZ84" s="188"/>
      <c r="MQA84" s="188"/>
      <c r="MQB84" s="188"/>
      <c r="MQC84" s="188"/>
      <c r="MQD84" s="188"/>
      <c r="MQE84" s="188"/>
      <c r="MQF84" s="188"/>
      <c r="MQG84" s="188"/>
      <c r="MQH84" s="188"/>
      <c r="MQI84" s="188"/>
      <c r="MQJ84" s="188"/>
      <c r="MQK84" s="188"/>
      <c r="MQL84" s="188"/>
      <c r="MQM84" s="188"/>
      <c r="MQN84" s="188"/>
      <c r="MQO84" s="188"/>
      <c r="MQP84" s="188"/>
      <c r="MQQ84" s="188"/>
      <c r="MQR84" s="188"/>
      <c r="MQS84" s="188"/>
      <c r="MQT84" s="188"/>
      <c r="MQU84" s="188"/>
      <c r="MQV84" s="188"/>
      <c r="MQW84" s="188"/>
      <c r="MQX84" s="188"/>
      <c r="MQY84" s="188"/>
      <c r="MQZ84" s="188"/>
      <c r="MRA84" s="188"/>
      <c r="MRB84" s="188"/>
      <c r="MRC84" s="188"/>
      <c r="MRD84" s="188"/>
      <c r="MRE84" s="188"/>
      <c r="MRF84" s="188"/>
      <c r="MRG84" s="188"/>
      <c r="MRH84" s="188"/>
      <c r="MRI84" s="188"/>
      <c r="MRJ84" s="188"/>
      <c r="MRK84" s="188"/>
      <c r="MRL84" s="188"/>
      <c r="MRM84" s="188"/>
      <c r="MRN84" s="188"/>
      <c r="MRO84" s="188"/>
      <c r="MRP84" s="188"/>
      <c r="MRQ84" s="188"/>
      <c r="MRR84" s="188"/>
      <c r="MRS84" s="188"/>
      <c r="MRT84" s="188"/>
      <c r="MRU84" s="188"/>
      <c r="MRV84" s="188"/>
      <c r="MRW84" s="188"/>
      <c r="MRX84" s="188"/>
      <c r="MRY84" s="188"/>
      <c r="MRZ84" s="188"/>
      <c r="MSA84" s="188"/>
      <c r="MSB84" s="188"/>
      <c r="MSC84" s="188"/>
      <c r="MSD84" s="188"/>
      <c r="MSE84" s="188"/>
      <c r="MSF84" s="188"/>
      <c r="MSG84" s="188"/>
      <c r="MSH84" s="188"/>
      <c r="MSI84" s="188"/>
      <c r="MSJ84" s="188"/>
      <c r="MSK84" s="188"/>
      <c r="MSL84" s="188"/>
      <c r="MSM84" s="188"/>
      <c r="MSN84" s="188"/>
      <c r="MSO84" s="188"/>
      <c r="MSP84" s="188"/>
      <c r="MSQ84" s="188"/>
      <c r="MSR84" s="188"/>
      <c r="MSS84" s="188"/>
      <c r="MST84" s="188"/>
      <c r="MSU84" s="188"/>
      <c r="MSV84" s="188"/>
      <c r="MSW84" s="188"/>
      <c r="MSX84" s="188"/>
      <c r="MSY84" s="188"/>
      <c r="MSZ84" s="188"/>
      <c r="MTA84" s="188"/>
      <c r="MTB84" s="188"/>
      <c r="MTC84" s="188"/>
      <c r="MTD84" s="188"/>
      <c r="MTE84" s="188"/>
      <c r="MTF84" s="188"/>
      <c r="MTG84" s="188"/>
      <c r="MTH84" s="188"/>
      <c r="MTI84" s="188"/>
      <c r="MTJ84" s="188"/>
      <c r="MTK84" s="188"/>
      <c r="MTL84" s="188"/>
      <c r="MTM84" s="188"/>
      <c r="MTN84" s="188"/>
      <c r="MTO84" s="188"/>
      <c r="MTP84" s="188"/>
      <c r="MTQ84" s="188"/>
      <c r="MTR84" s="188"/>
      <c r="MTS84" s="188"/>
      <c r="MTT84" s="188"/>
      <c r="MTU84" s="188"/>
      <c r="MTV84" s="188"/>
      <c r="MTW84" s="188"/>
      <c r="MTX84" s="188"/>
      <c r="MTY84" s="188"/>
      <c r="MTZ84" s="188"/>
      <c r="MUA84" s="188"/>
      <c r="MUB84" s="188"/>
      <c r="MUC84" s="188"/>
      <c r="MUD84" s="188"/>
      <c r="MUE84" s="188"/>
      <c r="MUF84" s="188"/>
      <c r="MUG84" s="188"/>
      <c r="MUH84" s="188"/>
      <c r="MUI84" s="188"/>
      <c r="MUJ84" s="188"/>
      <c r="MUK84" s="188"/>
      <c r="MUL84" s="188"/>
      <c r="MUM84" s="188"/>
      <c r="MUN84" s="188"/>
      <c r="MUO84" s="188"/>
      <c r="MUP84" s="188"/>
      <c r="MUQ84" s="188"/>
      <c r="MUR84" s="188"/>
      <c r="MUS84" s="188"/>
      <c r="MUT84" s="188"/>
      <c r="MUU84" s="188"/>
      <c r="MUV84" s="188"/>
      <c r="MUW84" s="188"/>
      <c r="MUX84" s="188"/>
      <c r="MUY84" s="188"/>
      <c r="MUZ84" s="188"/>
      <c r="MVA84" s="188"/>
      <c r="MVB84" s="188"/>
      <c r="MVC84" s="188"/>
      <c r="MVD84" s="188"/>
      <c r="MVE84" s="188"/>
      <c r="MVF84" s="188"/>
      <c r="MVG84" s="188"/>
      <c r="MVH84" s="188"/>
      <c r="MVI84" s="188"/>
      <c r="MVJ84" s="188"/>
      <c r="MVK84" s="188"/>
      <c r="MVL84" s="188"/>
      <c r="MVM84" s="188"/>
      <c r="MVN84" s="188"/>
      <c r="MVO84" s="188"/>
      <c r="MVP84" s="188"/>
      <c r="MVQ84" s="188"/>
      <c r="MVR84" s="188"/>
      <c r="MVS84" s="188"/>
      <c r="MVT84" s="188"/>
      <c r="MVU84" s="188"/>
      <c r="MVV84" s="188"/>
      <c r="MVW84" s="188"/>
      <c r="MVX84" s="188"/>
      <c r="MVY84" s="188"/>
      <c r="MVZ84" s="188"/>
      <c r="MWA84" s="188"/>
      <c r="MWB84" s="188"/>
      <c r="MWC84" s="188"/>
      <c r="MWD84" s="188"/>
      <c r="MWE84" s="188"/>
      <c r="MWF84" s="188"/>
      <c r="MWG84" s="188"/>
      <c r="MWH84" s="188"/>
      <c r="MWI84" s="188"/>
      <c r="MWJ84" s="188"/>
      <c r="MWK84" s="188"/>
      <c r="MWL84" s="188"/>
      <c r="MWM84" s="188"/>
      <c r="MWN84" s="188"/>
      <c r="MWO84" s="188"/>
      <c r="MWP84" s="188"/>
      <c r="MWQ84" s="188"/>
      <c r="MWR84" s="188"/>
      <c r="MWS84" s="188"/>
      <c r="MWT84" s="188"/>
      <c r="MWU84" s="188"/>
      <c r="MWV84" s="188"/>
      <c r="MWW84" s="188"/>
      <c r="MWX84" s="188"/>
      <c r="MWY84" s="188"/>
      <c r="MWZ84" s="188"/>
      <c r="MXA84" s="188"/>
      <c r="MXB84" s="188"/>
      <c r="MXC84" s="188"/>
      <c r="MXD84" s="188"/>
      <c r="MXE84" s="188"/>
      <c r="MXF84" s="188"/>
      <c r="MXG84" s="188"/>
      <c r="MXH84" s="188"/>
      <c r="MXI84" s="188"/>
      <c r="MXJ84" s="188"/>
      <c r="MXK84" s="188"/>
      <c r="MXL84" s="188"/>
      <c r="MXM84" s="188"/>
      <c r="MXN84" s="188"/>
      <c r="MXO84" s="188"/>
      <c r="MXP84" s="188"/>
      <c r="MXQ84" s="188"/>
      <c r="MXR84" s="188"/>
      <c r="MXS84" s="188"/>
      <c r="MXT84" s="188"/>
      <c r="MXU84" s="188"/>
      <c r="MXV84" s="188"/>
      <c r="MXW84" s="188"/>
      <c r="MXX84" s="188"/>
      <c r="MXY84" s="188"/>
      <c r="MXZ84" s="188"/>
      <c r="MYA84" s="188"/>
      <c r="MYB84" s="188"/>
      <c r="MYC84" s="188"/>
      <c r="MYD84" s="188"/>
      <c r="MYE84" s="188"/>
      <c r="MYF84" s="188"/>
      <c r="MYG84" s="188"/>
      <c r="MYH84" s="188"/>
      <c r="MYI84" s="188"/>
      <c r="MYJ84" s="188"/>
      <c r="MYK84" s="188"/>
      <c r="MYL84" s="188"/>
      <c r="MYM84" s="188"/>
      <c r="MYN84" s="188"/>
      <c r="MYO84" s="188"/>
      <c r="MYP84" s="188"/>
      <c r="MYQ84" s="188"/>
      <c r="MYR84" s="188"/>
      <c r="MYS84" s="188"/>
      <c r="MYT84" s="188"/>
      <c r="MYU84" s="188"/>
      <c r="MYV84" s="188"/>
      <c r="MYW84" s="188"/>
      <c r="MYX84" s="188"/>
      <c r="MYY84" s="188"/>
      <c r="MYZ84" s="188"/>
      <c r="MZA84" s="188"/>
      <c r="MZB84" s="188"/>
      <c r="MZC84" s="188"/>
      <c r="MZD84" s="188"/>
      <c r="MZE84" s="188"/>
      <c r="MZF84" s="188"/>
      <c r="MZG84" s="188"/>
      <c r="MZH84" s="188"/>
      <c r="MZI84" s="188"/>
      <c r="MZJ84" s="188"/>
      <c r="MZK84" s="188"/>
      <c r="MZL84" s="188"/>
      <c r="MZM84" s="188"/>
      <c r="MZN84" s="188"/>
      <c r="MZO84" s="188"/>
      <c r="MZP84" s="188"/>
      <c r="MZQ84" s="188"/>
      <c r="MZR84" s="188"/>
      <c r="MZS84" s="188"/>
      <c r="MZT84" s="188"/>
      <c r="MZU84" s="188"/>
      <c r="MZV84" s="188"/>
      <c r="MZW84" s="188"/>
      <c r="MZX84" s="188"/>
      <c r="MZY84" s="188"/>
      <c r="MZZ84" s="188"/>
      <c r="NAA84" s="188"/>
      <c r="NAB84" s="188"/>
      <c r="NAC84" s="188"/>
      <c r="NAD84" s="188"/>
      <c r="NAE84" s="188"/>
      <c r="NAF84" s="188"/>
      <c r="NAG84" s="188"/>
      <c r="NAH84" s="188"/>
      <c r="NAI84" s="188"/>
      <c r="NAJ84" s="188"/>
      <c r="NAK84" s="188"/>
      <c r="NAL84" s="188"/>
      <c r="NAM84" s="188"/>
      <c r="NAN84" s="188"/>
      <c r="NAO84" s="188"/>
      <c r="NAP84" s="188"/>
      <c r="NAQ84" s="188"/>
      <c r="NAR84" s="188"/>
      <c r="NAS84" s="188"/>
      <c r="NAT84" s="188"/>
      <c r="NAU84" s="188"/>
      <c r="NAV84" s="188"/>
      <c r="NAW84" s="188"/>
      <c r="NAX84" s="188"/>
      <c r="NAY84" s="188"/>
      <c r="NAZ84" s="188"/>
      <c r="NBA84" s="188"/>
      <c r="NBB84" s="188"/>
      <c r="NBC84" s="188"/>
      <c r="NBD84" s="188"/>
      <c r="NBE84" s="188"/>
      <c r="NBF84" s="188"/>
      <c r="NBG84" s="188"/>
      <c r="NBH84" s="188"/>
      <c r="NBI84" s="188"/>
      <c r="NBJ84" s="188"/>
      <c r="NBK84" s="188"/>
      <c r="NBL84" s="188"/>
      <c r="NBM84" s="188"/>
      <c r="NBN84" s="188"/>
      <c r="NBO84" s="188"/>
      <c r="NBP84" s="188"/>
      <c r="NBQ84" s="188"/>
      <c r="NBR84" s="188"/>
      <c r="NBS84" s="188"/>
      <c r="NBT84" s="188"/>
      <c r="NBU84" s="188"/>
      <c r="NBV84" s="188"/>
      <c r="NBW84" s="188"/>
      <c r="NBX84" s="188"/>
      <c r="NBY84" s="188"/>
      <c r="NBZ84" s="188"/>
      <c r="NCA84" s="188"/>
      <c r="NCB84" s="188"/>
      <c r="NCC84" s="188"/>
      <c r="NCD84" s="188"/>
      <c r="NCE84" s="188"/>
      <c r="NCF84" s="188"/>
      <c r="NCG84" s="188"/>
      <c r="NCH84" s="188"/>
      <c r="NCI84" s="188"/>
      <c r="NCJ84" s="188"/>
      <c r="NCK84" s="188"/>
      <c r="NCL84" s="188"/>
      <c r="NCM84" s="188"/>
      <c r="NCN84" s="188"/>
      <c r="NCO84" s="188"/>
      <c r="NCP84" s="188"/>
      <c r="NCQ84" s="188"/>
      <c r="NCR84" s="188"/>
      <c r="NCS84" s="188"/>
      <c r="NCT84" s="188"/>
      <c r="NCU84" s="188"/>
      <c r="NCV84" s="188"/>
      <c r="NCW84" s="188"/>
      <c r="NCX84" s="188"/>
      <c r="NCY84" s="188"/>
      <c r="NCZ84" s="188"/>
      <c r="NDA84" s="188"/>
      <c r="NDB84" s="188"/>
      <c r="NDC84" s="188"/>
      <c r="NDD84" s="188"/>
      <c r="NDE84" s="188"/>
      <c r="NDF84" s="188"/>
      <c r="NDG84" s="188"/>
      <c r="NDH84" s="188"/>
      <c r="NDI84" s="188"/>
      <c r="NDJ84" s="188"/>
      <c r="NDK84" s="188"/>
      <c r="NDL84" s="188"/>
      <c r="NDM84" s="188"/>
      <c r="NDN84" s="188"/>
      <c r="NDO84" s="188"/>
      <c r="NDP84" s="188"/>
      <c r="NDQ84" s="188"/>
      <c r="NDR84" s="188"/>
      <c r="NDS84" s="188"/>
      <c r="NDT84" s="188"/>
      <c r="NDU84" s="188"/>
      <c r="NDV84" s="188"/>
      <c r="NDW84" s="188"/>
      <c r="NDX84" s="188"/>
      <c r="NDY84" s="188"/>
      <c r="NDZ84" s="188"/>
      <c r="NEA84" s="188"/>
      <c r="NEB84" s="188"/>
      <c r="NEC84" s="188"/>
      <c r="NED84" s="188"/>
      <c r="NEE84" s="188"/>
      <c r="NEF84" s="188"/>
      <c r="NEG84" s="188"/>
      <c r="NEH84" s="188"/>
      <c r="NEI84" s="188"/>
      <c r="NEJ84" s="188"/>
      <c r="NEK84" s="188"/>
      <c r="NEL84" s="188"/>
      <c r="NEM84" s="188"/>
      <c r="NEN84" s="188"/>
      <c r="NEO84" s="188"/>
      <c r="NEP84" s="188"/>
      <c r="NEQ84" s="188"/>
      <c r="NER84" s="188"/>
      <c r="NES84" s="188"/>
      <c r="NET84" s="188"/>
      <c r="NEU84" s="188"/>
      <c r="NEV84" s="188"/>
      <c r="NEW84" s="188"/>
      <c r="NEX84" s="188"/>
      <c r="NEY84" s="188"/>
      <c r="NEZ84" s="188"/>
      <c r="NFA84" s="188"/>
      <c r="NFB84" s="188"/>
      <c r="NFC84" s="188"/>
      <c r="NFD84" s="188"/>
      <c r="NFE84" s="188"/>
      <c r="NFF84" s="188"/>
      <c r="NFG84" s="188"/>
      <c r="NFH84" s="188"/>
      <c r="NFI84" s="188"/>
      <c r="NFJ84" s="188"/>
      <c r="NFK84" s="188"/>
      <c r="NFL84" s="188"/>
      <c r="NFM84" s="188"/>
      <c r="NFN84" s="188"/>
      <c r="NFO84" s="188"/>
      <c r="NFP84" s="188"/>
      <c r="NFQ84" s="188"/>
      <c r="NFR84" s="188"/>
      <c r="NFS84" s="188"/>
      <c r="NFT84" s="188"/>
      <c r="NFU84" s="188"/>
      <c r="NFV84" s="188"/>
      <c r="NFW84" s="188"/>
      <c r="NFX84" s="188"/>
      <c r="NFY84" s="188"/>
      <c r="NFZ84" s="188"/>
      <c r="NGA84" s="188"/>
      <c r="NGB84" s="188"/>
      <c r="NGC84" s="188"/>
      <c r="NGD84" s="188"/>
      <c r="NGE84" s="188"/>
      <c r="NGF84" s="188"/>
      <c r="NGG84" s="188"/>
      <c r="NGH84" s="188"/>
      <c r="NGI84" s="188"/>
      <c r="NGJ84" s="188"/>
      <c r="NGK84" s="188"/>
      <c r="NGL84" s="188"/>
      <c r="NGM84" s="188"/>
      <c r="NGN84" s="188"/>
      <c r="NGO84" s="188"/>
      <c r="NGP84" s="188"/>
      <c r="NGQ84" s="188"/>
      <c r="NGR84" s="188"/>
      <c r="NGS84" s="188"/>
      <c r="NGT84" s="188"/>
      <c r="NGU84" s="188"/>
      <c r="NGV84" s="188"/>
      <c r="NGW84" s="188"/>
      <c r="NGX84" s="188"/>
      <c r="NGY84" s="188"/>
      <c r="NGZ84" s="188"/>
      <c r="NHA84" s="188"/>
      <c r="NHB84" s="188"/>
      <c r="NHC84" s="188"/>
      <c r="NHD84" s="188"/>
      <c r="NHE84" s="188"/>
      <c r="NHF84" s="188"/>
      <c r="NHG84" s="188"/>
      <c r="NHH84" s="188"/>
      <c r="NHI84" s="188"/>
      <c r="NHJ84" s="188"/>
      <c r="NHK84" s="188"/>
      <c r="NHL84" s="188"/>
      <c r="NHM84" s="188"/>
      <c r="NHN84" s="188"/>
      <c r="NHO84" s="188"/>
      <c r="NHP84" s="188"/>
      <c r="NHQ84" s="188"/>
      <c r="NHR84" s="188"/>
      <c r="NHS84" s="188"/>
      <c r="NHT84" s="188"/>
      <c r="NHU84" s="188"/>
      <c r="NHV84" s="188"/>
      <c r="NHW84" s="188"/>
      <c r="NHX84" s="188"/>
      <c r="NHY84" s="188"/>
      <c r="NHZ84" s="188"/>
      <c r="NIA84" s="188"/>
      <c r="NIB84" s="188"/>
      <c r="NIC84" s="188"/>
      <c r="NID84" s="188"/>
      <c r="NIE84" s="188"/>
      <c r="NIF84" s="188"/>
      <c r="NIG84" s="188"/>
      <c r="NIH84" s="188"/>
      <c r="NII84" s="188"/>
      <c r="NIJ84" s="188"/>
      <c r="NIK84" s="188"/>
      <c r="NIL84" s="188"/>
      <c r="NIM84" s="188"/>
      <c r="NIN84" s="188"/>
      <c r="NIO84" s="188"/>
      <c r="NIP84" s="188"/>
      <c r="NIQ84" s="188"/>
      <c r="NIR84" s="188"/>
      <c r="NIS84" s="188"/>
      <c r="NIT84" s="188"/>
      <c r="NIU84" s="188"/>
      <c r="NIV84" s="188"/>
      <c r="NIW84" s="188"/>
      <c r="NIX84" s="188"/>
      <c r="NIY84" s="188"/>
      <c r="NIZ84" s="188"/>
      <c r="NJA84" s="188"/>
      <c r="NJB84" s="188"/>
      <c r="NJC84" s="188"/>
      <c r="NJD84" s="188"/>
      <c r="NJE84" s="188"/>
      <c r="NJF84" s="188"/>
      <c r="NJG84" s="188"/>
      <c r="NJH84" s="188"/>
      <c r="NJI84" s="188"/>
      <c r="NJJ84" s="188"/>
      <c r="NJK84" s="188"/>
      <c r="NJL84" s="188"/>
      <c r="NJM84" s="188"/>
      <c r="NJN84" s="188"/>
      <c r="NJO84" s="188"/>
      <c r="NJP84" s="188"/>
      <c r="NJQ84" s="188"/>
      <c r="NJR84" s="188"/>
      <c r="NJS84" s="188"/>
      <c r="NJT84" s="188"/>
      <c r="NJU84" s="188"/>
      <c r="NJV84" s="188"/>
      <c r="NJW84" s="188"/>
      <c r="NJX84" s="188"/>
      <c r="NJY84" s="188"/>
      <c r="NJZ84" s="188"/>
      <c r="NKA84" s="188"/>
      <c r="NKB84" s="188"/>
      <c r="NKC84" s="188"/>
      <c r="NKD84" s="188"/>
      <c r="NKE84" s="188"/>
      <c r="NKF84" s="188"/>
      <c r="NKG84" s="188"/>
      <c r="NKH84" s="188"/>
      <c r="NKI84" s="188"/>
      <c r="NKJ84" s="188"/>
      <c r="NKK84" s="188"/>
      <c r="NKL84" s="188"/>
      <c r="NKM84" s="188"/>
      <c r="NKN84" s="188"/>
      <c r="NKO84" s="188"/>
      <c r="NKP84" s="188"/>
      <c r="NKQ84" s="188"/>
      <c r="NKR84" s="188"/>
      <c r="NKS84" s="188"/>
      <c r="NKT84" s="188"/>
      <c r="NKU84" s="188"/>
      <c r="NKV84" s="188"/>
      <c r="NKW84" s="188"/>
      <c r="NKX84" s="188"/>
      <c r="NKY84" s="188"/>
      <c r="NKZ84" s="188"/>
      <c r="NLA84" s="188"/>
      <c r="NLB84" s="188"/>
      <c r="NLC84" s="188"/>
      <c r="NLD84" s="188"/>
      <c r="NLE84" s="188"/>
      <c r="NLF84" s="188"/>
      <c r="NLG84" s="188"/>
      <c r="NLH84" s="188"/>
      <c r="NLI84" s="188"/>
      <c r="NLJ84" s="188"/>
      <c r="NLK84" s="188"/>
      <c r="NLL84" s="188"/>
      <c r="NLM84" s="188"/>
      <c r="NLN84" s="188"/>
      <c r="NLO84" s="188"/>
      <c r="NLP84" s="188"/>
      <c r="NLQ84" s="188"/>
      <c r="NLR84" s="188"/>
      <c r="NLS84" s="188"/>
      <c r="NLT84" s="188"/>
      <c r="NLU84" s="188"/>
      <c r="NLV84" s="188"/>
      <c r="NLW84" s="188"/>
      <c r="NLX84" s="188"/>
      <c r="NLY84" s="188"/>
      <c r="NLZ84" s="188"/>
      <c r="NMA84" s="188"/>
      <c r="NMB84" s="188"/>
      <c r="NMC84" s="188"/>
      <c r="NMD84" s="188"/>
      <c r="NME84" s="188"/>
      <c r="NMF84" s="188"/>
      <c r="NMG84" s="188"/>
      <c r="NMH84" s="188"/>
      <c r="NMI84" s="188"/>
      <c r="NMJ84" s="188"/>
      <c r="NMK84" s="188"/>
      <c r="NML84" s="188"/>
      <c r="NMM84" s="188"/>
      <c r="NMN84" s="188"/>
      <c r="NMO84" s="188"/>
      <c r="NMP84" s="188"/>
      <c r="NMQ84" s="188"/>
      <c r="NMR84" s="188"/>
      <c r="NMS84" s="188"/>
      <c r="NMT84" s="188"/>
      <c r="NMU84" s="188"/>
      <c r="NMV84" s="188"/>
      <c r="NMW84" s="188"/>
      <c r="NMX84" s="188"/>
      <c r="NMY84" s="188"/>
      <c r="NMZ84" s="188"/>
      <c r="NNA84" s="188"/>
      <c r="NNB84" s="188"/>
      <c r="NNC84" s="188"/>
      <c r="NND84" s="188"/>
      <c r="NNE84" s="188"/>
      <c r="NNF84" s="188"/>
      <c r="NNG84" s="188"/>
      <c r="NNH84" s="188"/>
      <c r="NNI84" s="188"/>
      <c r="NNJ84" s="188"/>
      <c r="NNK84" s="188"/>
      <c r="NNL84" s="188"/>
      <c r="NNM84" s="188"/>
      <c r="NNN84" s="188"/>
      <c r="NNO84" s="188"/>
      <c r="NNP84" s="188"/>
      <c r="NNQ84" s="188"/>
      <c r="NNR84" s="188"/>
      <c r="NNS84" s="188"/>
      <c r="NNT84" s="188"/>
      <c r="NNU84" s="188"/>
      <c r="NNV84" s="188"/>
      <c r="NNW84" s="188"/>
      <c r="NNX84" s="188"/>
      <c r="NNY84" s="188"/>
      <c r="NNZ84" s="188"/>
      <c r="NOA84" s="188"/>
      <c r="NOB84" s="188"/>
      <c r="NOC84" s="188"/>
      <c r="NOD84" s="188"/>
      <c r="NOE84" s="188"/>
      <c r="NOF84" s="188"/>
      <c r="NOG84" s="188"/>
      <c r="NOH84" s="188"/>
      <c r="NOI84" s="188"/>
      <c r="NOJ84" s="188"/>
      <c r="NOK84" s="188"/>
      <c r="NOL84" s="188"/>
      <c r="NOM84" s="188"/>
      <c r="NON84" s="188"/>
      <c r="NOO84" s="188"/>
      <c r="NOP84" s="188"/>
      <c r="NOQ84" s="188"/>
      <c r="NOR84" s="188"/>
      <c r="NOS84" s="188"/>
      <c r="NOT84" s="188"/>
      <c r="NOU84" s="188"/>
      <c r="NOV84" s="188"/>
      <c r="NOW84" s="188"/>
      <c r="NOX84" s="188"/>
      <c r="NOY84" s="188"/>
      <c r="NOZ84" s="188"/>
      <c r="NPA84" s="188"/>
      <c r="NPB84" s="188"/>
      <c r="NPC84" s="188"/>
      <c r="NPD84" s="188"/>
      <c r="NPE84" s="188"/>
      <c r="NPF84" s="188"/>
      <c r="NPG84" s="188"/>
      <c r="NPH84" s="188"/>
      <c r="NPI84" s="188"/>
      <c r="NPJ84" s="188"/>
      <c r="NPK84" s="188"/>
      <c r="NPL84" s="188"/>
      <c r="NPM84" s="188"/>
      <c r="NPN84" s="188"/>
      <c r="NPO84" s="188"/>
      <c r="NPP84" s="188"/>
      <c r="NPQ84" s="188"/>
      <c r="NPR84" s="188"/>
      <c r="NPS84" s="188"/>
      <c r="NPT84" s="188"/>
      <c r="NPU84" s="188"/>
      <c r="NPV84" s="188"/>
      <c r="NPW84" s="188"/>
      <c r="NPX84" s="188"/>
      <c r="NPY84" s="188"/>
      <c r="NPZ84" s="188"/>
      <c r="NQA84" s="188"/>
      <c r="NQB84" s="188"/>
      <c r="NQC84" s="188"/>
      <c r="NQD84" s="188"/>
      <c r="NQE84" s="188"/>
      <c r="NQF84" s="188"/>
      <c r="NQG84" s="188"/>
      <c r="NQH84" s="188"/>
      <c r="NQI84" s="188"/>
      <c r="NQJ84" s="188"/>
      <c r="NQK84" s="188"/>
      <c r="NQL84" s="188"/>
      <c r="NQM84" s="188"/>
      <c r="NQN84" s="188"/>
      <c r="NQO84" s="188"/>
      <c r="NQP84" s="188"/>
      <c r="NQQ84" s="188"/>
      <c r="NQR84" s="188"/>
      <c r="NQS84" s="188"/>
      <c r="NQT84" s="188"/>
      <c r="NQU84" s="188"/>
      <c r="NQV84" s="188"/>
      <c r="NQW84" s="188"/>
      <c r="NQX84" s="188"/>
      <c r="NQY84" s="188"/>
      <c r="NQZ84" s="188"/>
      <c r="NRA84" s="188"/>
      <c r="NRB84" s="188"/>
      <c r="NRC84" s="188"/>
      <c r="NRD84" s="188"/>
      <c r="NRE84" s="188"/>
      <c r="NRF84" s="188"/>
      <c r="NRG84" s="188"/>
      <c r="NRH84" s="188"/>
      <c r="NRI84" s="188"/>
      <c r="NRJ84" s="188"/>
      <c r="NRK84" s="188"/>
      <c r="NRL84" s="188"/>
      <c r="NRM84" s="188"/>
      <c r="NRN84" s="188"/>
      <c r="NRO84" s="188"/>
      <c r="NRP84" s="188"/>
      <c r="NRQ84" s="188"/>
      <c r="NRR84" s="188"/>
      <c r="NRS84" s="188"/>
      <c r="NRT84" s="188"/>
      <c r="NRU84" s="188"/>
      <c r="NRV84" s="188"/>
      <c r="NRW84" s="188"/>
      <c r="NRX84" s="188"/>
      <c r="NRY84" s="188"/>
      <c r="NRZ84" s="188"/>
      <c r="NSA84" s="188"/>
      <c r="NSB84" s="188"/>
      <c r="NSC84" s="188"/>
      <c r="NSD84" s="188"/>
      <c r="NSE84" s="188"/>
      <c r="NSF84" s="188"/>
      <c r="NSG84" s="188"/>
      <c r="NSH84" s="188"/>
      <c r="NSI84" s="188"/>
      <c r="NSJ84" s="188"/>
      <c r="NSK84" s="188"/>
      <c r="NSL84" s="188"/>
      <c r="NSM84" s="188"/>
      <c r="NSN84" s="188"/>
      <c r="NSO84" s="188"/>
      <c r="NSP84" s="188"/>
      <c r="NSQ84" s="188"/>
      <c r="NSR84" s="188"/>
      <c r="NSS84" s="188"/>
      <c r="NST84" s="188"/>
      <c r="NSU84" s="188"/>
      <c r="NSV84" s="188"/>
      <c r="NSW84" s="188"/>
      <c r="NSX84" s="188"/>
      <c r="NSY84" s="188"/>
      <c r="NSZ84" s="188"/>
      <c r="NTA84" s="188"/>
      <c r="NTB84" s="188"/>
      <c r="NTC84" s="188"/>
      <c r="NTD84" s="188"/>
      <c r="NTE84" s="188"/>
      <c r="NTF84" s="188"/>
      <c r="NTG84" s="188"/>
      <c r="NTH84" s="188"/>
      <c r="NTI84" s="188"/>
      <c r="NTJ84" s="188"/>
      <c r="NTK84" s="188"/>
      <c r="NTL84" s="188"/>
      <c r="NTM84" s="188"/>
      <c r="NTN84" s="188"/>
      <c r="NTO84" s="188"/>
      <c r="NTP84" s="188"/>
      <c r="NTQ84" s="188"/>
      <c r="NTR84" s="188"/>
      <c r="NTS84" s="188"/>
      <c r="NTT84" s="188"/>
      <c r="NTU84" s="188"/>
      <c r="NTV84" s="188"/>
      <c r="NTW84" s="188"/>
      <c r="NTX84" s="188"/>
      <c r="NTY84" s="188"/>
      <c r="NTZ84" s="188"/>
      <c r="NUA84" s="188"/>
      <c r="NUB84" s="188"/>
      <c r="NUC84" s="188"/>
      <c r="NUD84" s="188"/>
      <c r="NUE84" s="188"/>
      <c r="NUF84" s="188"/>
      <c r="NUG84" s="188"/>
      <c r="NUH84" s="188"/>
      <c r="NUI84" s="188"/>
      <c r="NUJ84" s="188"/>
      <c r="NUK84" s="188"/>
      <c r="NUL84" s="188"/>
      <c r="NUM84" s="188"/>
      <c r="NUN84" s="188"/>
      <c r="NUO84" s="188"/>
      <c r="NUP84" s="188"/>
      <c r="NUQ84" s="188"/>
      <c r="NUR84" s="188"/>
      <c r="NUS84" s="188"/>
      <c r="NUT84" s="188"/>
      <c r="NUU84" s="188"/>
      <c r="NUV84" s="188"/>
      <c r="NUW84" s="188"/>
      <c r="NUX84" s="188"/>
      <c r="NUY84" s="188"/>
      <c r="NUZ84" s="188"/>
      <c r="NVA84" s="188"/>
      <c r="NVB84" s="188"/>
      <c r="NVC84" s="188"/>
      <c r="NVD84" s="188"/>
      <c r="NVE84" s="188"/>
      <c r="NVF84" s="188"/>
      <c r="NVG84" s="188"/>
      <c r="NVH84" s="188"/>
      <c r="NVI84" s="188"/>
      <c r="NVJ84" s="188"/>
      <c r="NVK84" s="188"/>
      <c r="NVL84" s="188"/>
      <c r="NVM84" s="188"/>
      <c r="NVN84" s="188"/>
      <c r="NVO84" s="188"/>
      <c r="NVP84" s="188"/>
      <c r="NVQ84" s="188"/>
      <c r="NVR84" s="188"/>
      <c r="NVS84" s="188"/>
      <c r="NVT84" s="188"/>
      <c r="NVU84" s="188"/>
      <c r="NVV84" s="188"/>
      <c r="NVW84" s="188"/>
      <c r="NVX84" s="188"/>
      <c r="NVY84" s="188"/>
      <c r="NVZ84" s="188"/>
      <c r="NWA84" s="188"/>
      <c r="NWB84" s="188"/>
      <c r="NWC84" s="188"/>
      <c r="NWD84" s="188"/>
      <c r="NWE84" s="188"/>
      <c r="NWF84" s="188"/>
      <c r="NWG84" s="188"/>
      <c r="NWH84" s="188"/>
      <c r="NWI84" s="188"/>
      <c r="NWJ84" s="188"/>
      <c r="NWK84" s="188"/>
      <c r="NWL84" s="188"/>
      <c r="NWM84" s="188"/>
      <c r="NWN84" s="188"/>
      <c r="NWO84" s="188"/>
      <c r="NWP84" s="188"/>
      <c r="NWQ84" s="188"/>
      <c r="NWR84" s="188"/>
      <c r="NWS84" s="188"/>
      <c r="NWT84" s="188"/>
      <c r="NWU84" s="188"/>
      <c r="NWV84" s="188"/>
      <c r="NWW84" s="188"/>
      <c r="NWX84" s="188"/>
      <c r="NWY84" s="188"/>
      <c r="NWZ84" s="188"/>
      <c r="NXA84" s="188"/>
      <c r="NXB84" s="188"/>
      <c r="NXC84" s="188"/>
      <c r="NXD84" s="188"/>
      <c r="NXE84" s="188"/>
      <c r="NXF84" s="188"/>
      <c r="NXG84" s="188"/>
      <c r="NXH84" s="188"/>
      <c r="NXI84" s="188"/>
      <c r="NXJ84" s="188"/>
      <c r="NXK84" s="188"/>
      <c r="NXL84" s="188"/>
      <c r="NXM84" s="188"/>
      <c r="NXN84" s="188"/>
      <c r="NXO84" s="188"/>
      <c r="NXP84" s="188"/>
      <c r="NXQ84" s="188"/>
      <c r="NXR84" s="188"/>
      <c r="NXS84" s="188"/>
      <c r="NXT84" s="188"/>
      <c r="NXU84" s="188"/>
      <c r="NXV84" s="188"/>
      <c r="NXW84" s="188"/>
      <c r="NXX84" s="188"/>
      <c r="NXY84" s="188"/>
      <c r="NXZ84" s="188"/>
      <c r="NYA84" s="188"/>
      <c r="NYB84" s="188"/>
      <c r="NYC84" s="188"/>
      <c r="NYD84" s="188"/>
      <c r="NYE84" s="188"/>
      <c r="NYF84" s="188"/>
      <c r="NYG84" s="188"/>
      <c r="NYH84" s="188"/>
      <c r="NYI84" s="188"/>
      <c r="NYJ84" s="188"/>
      <c r="NYK84" s="188"/>
      <c r="NYL84" s="188"/>
      <c r="NYM84" s="188"/>
      <c r="NYN84" s="188"/>
      <c r="NYO84" s="188"/>
      <c r="NYP84" s="188"/>
      <c r="NYQ84" s="188"/>
      <c r="NYR84" s="188"/>
      <c r="NYS84" s="188"/>
      <c r="NYT84" s="188"/>
      <c r="NYU84" s="188"/>
      <c r="NYV84" s="188"/>
      <c r="NYW84" s="188"/>
      <c r="NYX84" s="188"/>
      <c r="NYY84" s="188"/>
      <c r="NYZ84" s="188"/>
      <c r="NZA84" s="188"/>
      <c r="NZB84" s="188"/>
      <c r="NZC84" s="188"/>
      <c r="NZD84" s="188"/>
      <c r="NZE84" s="188"/>
      <c r="NZF84" s="188"/>
      <c r="NZG84" s="188"/>
      <c r="NZH84" s="188"/>
      <c r="NZI84" s="188"/>
      <c r="NZJ84" s="188"/>
      <c r="NZK84" s="188"/>
      <c r="NZL84" s="188"/>
      <c r="NZM84" s="188"/>
      <c r="NZN84" s="188"/>
      <c r="NZO84" s="188"/>
      <c r="NZP84" s="188"/>
      <c r="NZQ84" s="188"/>
      <c r="NZR84" s="188"/>
      <c r="NZS84" s="188"/>
      <c r="NZT84" s="188"/>
      <c r="NZU84" s="188"/>
      <c r="NZV84" s="188"/>
      <c r="NZW84" s="188"/>
      <c r="NZX84" s="188"/>
      <c r="NZY84" s="188"/>
      <c r="NZZ84" s="188"/>
      <c r="OAA84" s="188"/>
      <c r="OAB84" s="188"/>
      <c r="OAC84" s="188"/>
      <c r="OAD84" s="188"/>
      <c r="OAE84" s="188"/>
      <c r="OAF84" s="188"/>
      <c r="OAG84" s="188"/>
      <c r="OAH84" s="188"/>
      <c r="OAI84" s="188"/>
      <c r="OAJ84" s="188"/>
      <c r="OAK84" s="188"/>
      <c r="OAL84" s="188"/>
      <c r="OAM84" s="188"/>
      <c r="OAN84" s="188"/>
      <c r="OAO84" s="188"/>
      <c r="OAP84" s="188"/>
      <c r="OAQ84" s="188"/>
      <c r="OAR84" s="188"/>
      <c r="OAS84" s="188"/>
      <c r="OAT84" s="188"/>
      <c r="OAU84" s="188"/>
      <c r="OAV84" s="188"/>
      <c r="OAW84" s="188"/>
      <c r="OAX84" s="188"/>
      <c r="OAY84" s="188"/>
      <c r="OAZ84" s="188"/>
      <c r="OBA84" s="188"/>
      <c r="OBB84" s="188"/>
      <c r="OBC84" s="188"/>
      <c r="OBD84" s="188"/>
      <c r="OBE84" s="188"/>
      <c r="OBF84" s="188"/>
      <c r="OBG84" s="188"/>
      <c r="OBH84" s="188"/>
      <c r="OBI84" s="188"/>
      <c r="OBJ84" s="188"/>
      <c r="OBK84" s="188"/>
      <c r="OBL84" s="188"/>
      <c r="OBM84" s="188"/>
      <c r="OBN84" s="188"/>
      <c r="OBO84" s="188"/>
      <c r="OBP84" s="188"/>
      <c r="OBQ84" s="188"/>
      <c r="OBR84" s="188"/>
      <c r="OBS84" s="188"/>
      <c r="OBT84" s="188"/>
      <c r="OBU84" s="188"/>
      <c r="OBV84" s="188"/>
      <c r="OBW84" s="188"/>
      <c r="OBX84" s="188"/>
      <c r="OBY84" s="188"/>
      <c r="OBZ84" s="188"/>
      <c r="OCA84" s="188"/>
      <c r="OCB84" s="188"/>
      <c r="OCC84" s="188"/>
      <c r="OCD84" s="188"/>
      <c r="OCE84" s="188"/>
      <c r="OCF84" s="188"/>
      <c r="OCG84" s="188"/>
      <c r="OCH84" s="188"/>
      <c r="OCI84" s="188"/>
      <c r="OCJ84" s="188"/>
      <c r="OCK84" s="188"/>
      <c r="OCL84" s="188"/>
      <c r="OCM84" s="188"/>
      <c r="OCN84" s="188"/>
      <c r="OCO84" s="188"/>
      <c r="OCP84" s="188"/>
      <c r="OCQ84" s="188"/>
      <c r="OCR84" s="188"/>
      <c r="OCS84" s="188"/>
      <c r="OCT84" s="188"/>
      <c r="OCU84" s="188"/>
      <c r="OCV84" s="188"/>
      <c r="OCW84" s="188"/>
      <c r="OCX84" s="188"/>
      <c r="OCY84" s="188"/>
      <c r="OCZ84" s="188"/>
      <c r="ODA84" s="188"/>
      <c r="ODB84" s="188"/>
      <c r="ODC84" s="188"/>
      <c r="ODD84" s="188"/>
      <c r="ODE84" s="188"/>
      <c r="ODF84" s="188"/>
      <c r="ODG84" s="188"/>
      <c r="ODH84" s="188"/>
      <c r="ODI84" s="188"/>
      <c r="ODJ84" s="188"/>
      <c r="ODK84" s="188"/>
      <c r="ODL84" s="188"/>
      <c r="ODM84" s="188"/>
      <c r="ODN84" s="188"/>
      <c r="ODO84" s="188"/>
      <c r="ODP84" s="188"/>
      <c r="ODQ84" s="188"/>
      <c r="ODR84" s="188"/>
      <c r="ODS84" s="188"/>
      <c r="ODT84" s="188"/>
      <c r="ODU84" s="188"/>
      <c r="ODV84" s="188"/>
      <c r="ODW84" s="188"/>
      <c r="ODX84" s="188"/>
      <c r="ODY84" s="188"/>
      <c r="ODZ84" s="188"/>
      <c r="OEA84" s="188"/>
      <c r="OEB84" s="188"/>
      <c r="OEC84" s="188"/>
      <c r="OED84" s="188"/>
      <c r="OEE84" s="188"/>
      <c r="OEF84" s="188"/>
      <c r="OEG84" s="188"/>
      <c r="OEH84" s="188"/>
      <c r="OEI84" s="188"/>
      <c r="OEJ84" s="188"/>
      <c r="OEK84" s="188"/>
      <c r="OEL84" s="188"/>
      <c r="OEM84" s="188"/>
      <c r="OEN84" s="188"/>
      <c r="OEO84" s="188"/>
      <c r="OEP84" s="188"/>
      <c r="OEQ84" s="188"/>
      <c r="OER84" s="188"/>
      <c r="OES84" s="188"/>
      <c r="OET84" s="188"/>
      <c r="OEU84" s="188"/>
      <c r="OEV84" s="188"/>
      <c r="OEW84" s="188"/>
      <c r="OEX84" s="188"/>
      <c r="OEY84" s="188"/>
      <c r="OEZ84" s="188"/>
      <c r="OFA84" s="188"/>
      <c r="OFB84" s="188"/>
      <c r="OFC84" s="188"/>
      <c r="OFD84" s="188"/>
      <c r="OFE84" s="188"/>
      <c r="OFF84" s="188"/>
      <c r="OFG84" s="188"/>
      <c r="OFH84" s="188"/>
      <c r="OFI84" s="188"/>
      <c r="OFJ84" s="188"/>
      <c r="OFK84" s="188"/>
      <c r="OFL84" s="188"/>
      <c r="OFM84" s="188"/>
      <c r="OFN84" s="188"/>
      <c r="OFO84" s="188"/>
      <c r="OFP84" s="188"/>
      <c r="OFQ84" s="188"/>
      <c r="OFR84" s="188"/>
      <c r="OFS84" s="188"/>
      <c r="OFT84" s="188"/>
      <c r="OFU84" s="188"/>
      <c r="OFV84" s="188"/>
      <c r="OFW84" s="188"/>
      <c r="OFX84" s="188"/>
      <c r="OFY84" s="188"/>
      <c r="OFZ84" s="188"/>
      <c r="OGA84" s="188"/>
      <c r="OGB84" s="188"/>
      <c r="OGC84" s="188"/>
      <c r="OGD84" s="188"/>
      <c r="OGE84" s="188"/>
      <c r="OGF84" s="188"/>
      <c r="OGG84" s="188"/>
      <c r="OGH84" s="188"/>
      <c r="OGI84" s="188"/>
      <c r="OGJ84" s="188"/>
      <c r="OGK84" s="188"/>
      <c r="OGL84" s="188"/>
      <c r="OGM84" s="188"/>
      <c r="OGN84" s="188"/>
      <c r="OGO84" s="188"/>
      <c r="OGP84" s="188"/>
      <c r="OGQ84" s="188"/>
      <c r="OGR84" s="188"/>
      <c r="OGS84" s="188"/>
      <c r="OGT84" s="188"/>
      <c r="OGU84" s="188"/>
      <c r="OGV84" s="188"/>
      <c r="OGW84" s="188"/>
      <c r="OGX84" s="188"/>
      <c r="OGY84" s="188"/>
      <c r="OGZ84" s="188"/>
      <c r="OHA84" s="188"/>
      <c r="OHB84" s="188"/>
      <c r="OHC84" s="188"/>
      <c r="OHD84" s="188"/>
      <c r="OHE84" s="188"/>
      <c r="OHF84" s="188"/>
      <c r="OHG84" s="188"/>
      <c r="OHH84" s="188"/>
      <c r="OHI84" s="188"/>
      <c r="OHJ84" s="188"/>
      <c r="OHK84" s="188"/>
      <c r="OHL84" s="188"/>
      <c r="OHM84" s="188"/>
      <c r="OHN84" s="188"/>
      <c r="OHO84" s="188"/>
      <c r="OHP84" s="188"/>
      <c r="OHQ84" s="188"/>
      <c r="OHR84" s="188"/>
      <c r="OHS84" s="188"/>
      <c r="OHT84" s="188"/>
      <c r="OHU84" s="188"/>
      <c r="OHV84" s="188"/>
      <c r="OHW84" s="188"/>
      <c r="OHX84" s="188"/>
      <c r="OHY84" s="188"/>
      <c r="OHZ84" s="188"/>
      <c r="OIA84" s="188"/>
      <c r="OIB84" s="188"/>
      <c r="OIC84" s="188"/>
      <c r="OID84" s="188"/>
      <c r="OIE84" s="188"/>
      <c r="OIF84" s="188"/>
      <c r="OIG84" s="188"/>
      <c r="OIH84" s="188"/>
      <c r="OII84" s="188"/>
      <c r="OIJ84" s="188"/>
      <c r="OIK84" s="188"/>
      <c r="OIL84" s="188"/>
      <c r="OIM84" s="188"/>
      <c r="OIN84" s="188"/>
      <c r="OIO84" s="188"/>
      <c r="OIP84" s="188"/>
      <c r="OIQ84" s="188"/>
      <c r="OIR84" s="188"/>
      <c r="OIS84" s="188"/>
      <c r="OIT84" s="188"/>
      <c r="OIU84" s="188"/>
      <c r="OIV84" s="188"/>
      <c r="OIW84" s="188"/>
      <c r="OIX84" s="188"/>
      <c r="OIY84" s="188"/>
      <c r="OIZ84" s="188"/>
      <c r="OJA84" s="188"/>
      <c r="OJB84" s="188"/>
      <c r="OJC84" s="188"/>
      <c r="OJD84" s="188"/>
      <c r="OJE84" s="188"/>
      <c r="OJF84" s="188"/>
      <c r="OJG84" s="188"/>
      <c r="OJH84" s="188"/>
      <c r="OJI84" s="188"/>
      <c r="OJJ84" s="188"/>
      <c r="OJK84" s="188"/>
      <c r="OJL84" s="188"/>
      <c r="OJM84" s="188"/>
      <c r="OJN84" s="188"/>
      <c r="OJO84" s="188"/>
      <c r="OJP84" s="188"/>
      <c r="OJQ84" s="188"/>
      <c r="OJR84" s="188"/>
      <c r="OJS84" s="188"/>
      <c r="OJT84" s="188"/>
      <c r="OJU84" s="188"/>
      <c r="OJV84" s="188"/>
      <c r="OJW84" s="188"/>
      <c r="OJX84" s="188"/>
      <c r="OJY84" s="188"/>
      <c r="OJZ84" s="188"/>
      <c r="OKA84" s="188"/>
      <c r="OKB84" s="188"/>
      <c r="OKC84" s="188"/>
      <c r="OKD84" s="188"/>
      <c r="OKE84" s="188"/>
      <c r="OKF84" s="188"/>
      <c r="OKG84" s="188"/>
      <c r="OKH84" s="188"/>
      <c r="OKI84" s="188"/>
      <c r="OKJ84" s="188"/>
      <c r="OKK84" s="188"/>
      <c r="OKL84" s="188"/>
      <c r="OKM84" s="188"/>
      <c r="OKN84" s="188"/>
      <c r="OKO84" s="188"/>
      <c r="OKP84" s="188"/>
      <c r="OKQ84" s="188"/>
      <c r="OKR84" s="188"/>
      <c r="OKS84" s="188"/>
      <c r="OKT84" s="188"/>
      <c r="OKU84" s="188"/>
      <c r="OKV84" s="188"/>
      <c r="OKW84" s="188"/>
      <c r="OKX84" s="188"/>
      <c r="OKY84" s="188"/>
      <c r="OKZ84" s="188"/>
      <c r="OLA84" s="188"/>
      <c r="OLB84" s="188"/>
      <c r="OLC84" s="188"/>
      <c r="OLD84" s="188"/>
      <c r="OLE84" s="188"/>
      <c r="OLF84" s="188"/>
      <c r="OLG84" s="188"/>
      <c r="OLH84" s="188"/>
      <c r="OLI84" s="188"/>
      <c r="OLJ84" s="188"/>
      <c r="OLK84" s="188"/>
      <c r="OLL84" s="188"/>
      <c r="OLM84" s="188"/>
      <c r="OLN84" s="188"/>
      <c r="OLO84" s="188"/>
      <c r="OLP84" s="188"/>
      <c r="OLQ84" s="188"/>
      <c r="OLR84" s="188"/>
      <c r="OLS84" s="188"/>
      <c r="OLT84" s="188"/>
      <c r="OLU84" s="188"/>
      <c r="OLV84" s="188"/>
      <c r="OLW84" s="188"/>
      <c r="OLX84" s="188"/>
      <c r="OLY84" s="188"/>
      <c r="OLZ84" s="188"/>
      <c r="OMA84" s="188"/>
      <c r="OMB84" s="188"/>
      <c r="OMC84" s="188"/>
      <c r="OMD84" s="188"/>
      <c r="OME84" s="188"/>
      <c r="OMF84" s="188"/>
      <c r="OMG84" s="188"/>
      <c r="OMH84" s="188"/>
      <c r="OMI84" s="188"/>
      <c r="OMJ84" s="188"/>
      <c r="OMK84" s="188"/>
      <c r="OML84" s="188"/>
      <c r="OMM84" s="188"/>
      <c r="OMN84" s="188"/>
      <c r="OMO84" s="188"/>
      <c r="OMP84" s="188"/>
      <c r="OMQ84" s="188"/>
      <c r="OMR84" s="188"/>
      <c r="OMS84" s="188"/>
      <c r="OMT84" s="188"/>
      <c r="OMU84" s="188"/>
      <c r="OMV84" s="188"/>
      <c r="OMW84" s="188"/>
      <c r="OMX84" s="188"/>
      <c r="OMY84" s="188"/>
      <c r="OMZ84" s="188"/>
      <c r="ONA84" s="188"/>
      <c r="ONB84" s="188"/>
      <c r="ONC84" s="188"/>
      <c r="OND84" s="188"/>
      <c r="ONE84" s="188"/>
      <c r="ONF84" s="188"/>
      <c r="ONG84" s="188"/>
      <c r="ONH84" s="188"/>
      <c r="ONI84" s="188"/>
      <c r="ONJ84" s="188"/>
      <c r="ONK84" s="188"/>
      <c r="ONL84" s="188"/>
      <c r="ONM84" s="188"/>
      <c r="ONN84" s="188"/>
      <c r="ONO84" s="188"/>
      <c r="ONP84" s="188"/>
      <c r="ONQ84" s="188"/>
      <c r="ONR84" s="188"/>
      <c r="ONS84" s="188"/>
      <c r="ONT84" s="188"/>
      <c r="ONU84" s="188"/>
      <c r="ONV84" s="188"/>
      <c r="ONW84" s="188"/>
      <c r="ONX84" s="188"/>
      <c r="ONY84" s="188"/>
      <c r="ONZ84" s="188"/>
      <c r="OOA84" s="188"/>
      <c r="OOB84" s="188"/>
      <c r="OOC84" s="188"/>
      <c r="OOD84" s="188"/>
      <c r="OOE84" s="188"/>
      <c r="OOF84" s="188"/>
      <c r="OOG84" s="188"/>
      <c r="OOH84" s="188"/>
      <c r="OOI84" s="188"/>
      <c r="OOJ84" s="188"/>
      <c r="OOK84" s="188"/>
      <c r="OOL84" s="188"/>
      <c r="OOM84" s="188"/>
      <c r="OON84" s="188"/>
      <c r="OOO84" s="188"/>
      <c r="OOP84" s="188"/>
      <c r="OOQ84" s="188"/>
      <c r="OOR84" s="188"/>
      <c r="OOS84" s="188"/>
      <c r="OOT84" s="188"/>
      <c r="OOU84" s="188"/>
      <c r="OOV84" s="188"/>
      <c r="OOW84" s="188"/>
      <c r="OOX84" s="188"/>
      <c r="OOY84" s="188"/>
      <c r="OOZ84" s="188"/>
      <c r="OPA84" s="188"/>
      <c r="OPB84" s="188"/>
      <c r="OPC84" s="188"/>
      <c r="OPD84" s="188"/>
      <c r="OPE84" s="188"/>
      <c r="OPF84" s="188"/>
      <c r="OPG84" s="188"/>
      <c r="OPH84" s="188"/>
      <c r="OPI84" s="188"/>
      <c r="OPJ84" s="188"/>
      <c r="OPK84" s="188"/>
      <c r="OPL84" s="188"/>
      <c r="OPM84" s="188"/>
      <c r="OPN84" s="188"/>
      <c r="OPO84" s="188"/>
      <c r="OPP84" s="188"/>
      <c r="OPQ84" s="188"/>
      <c r="OPR84" s="188"/>
      <c r="OPS84" s="188"/>
      <c r="OPT84" s="188"/>
      <c r="OPU84" s="188"/>
      <c r="OPV84" s="188"/>
      <c r="OPW84" s="188"/>
      <c r="OPX84" s="188"/>
      <c r="OPY84" s="188"/>
      <c r="OPZ84" s="188"/>
      <c r="OQA84" s="188"/>
      <c r="OQB84" s="188"/>
      <c r="OQC84" s="188"/>
      <c r="OQD84" s="188"/>
      <c r="OQE84" s="188"/>
      <c r="OQF84" s="188"/>
      <c r="OQG84" s="188"/>
      <c r="OQH84" s="188"/>
      <c r="OQI84" s="188"/>
      <c r="OQJ84" s="188"/>
      <c r="OQK84" s="188"/>
      <c r="OQL84" s="188"/>
      <c r="OQM84" s="188"/>
      <c r="OQN84" s="188"/>
      <c r="OQO84" s="188"/>
      <c r="OQP84" s="188"/>
      <c r="OQQ84" s="188"/>
      <c r="OQR84" s="188"/>
      <c r="OQS84" s="188"/>
      <c r="OQT84" s="188"/>
      <c r="OQU84" s="188"/>
      <c r="OQV84" s="188"/>
      <c r="OQW84" s="188"/>
      <c r="OQX84" s="188"/>
      <c r="OQY84" s="188"/>
      <c r="OQZ84" s="188"/>
      <c r="ORA84" s="188"/>
      <c r="ORB84" s="188"/>
      <c r="ORC84" s="188"/>
      <c r="ORD84" s="188"/>
      <c r="ORE84" s="188"/>
      <c r="ORF84" s="188"/>
      <c r="ORG84" s="188"/>
      <c r="ORH84" s="188"/>
      <c r="ORI84" s="188"/>
      <c r="ORJ84" s="188"/>
      <c r="ORK84" s="188"/>
      <c r="ORL84" s="188"/>
      <c r="ORM84" s="188"/>
      <c r="ORN84" s="188"/>
      <c r="ORO84" s="188"/>
      <c r="ORP84" s="188"/>
      <c r="ORQ84" s="188"/>
      <c r="ORR84" s="188"/>
      <c r="ORS84" s="188"/>
      <c r="ORT84" s="188"/>
      <c r="ORU84" s="188"/>
      <c r="ORV84" s="188"/>
      <c r="ORW84" s="188"/>
      <c r="ORX84" s="188"/>
      <c r="ORY84" s="188"/>
      <c r="ORZ84" s="188"/>
      <c r="OSA84" s="188"/>
      <c r="OSB84" s="188"/>
      <c r="OSC84" s="188"/>
      <c r="OSD84" s="188"/>
      <c r="OSE84" s="188"/>
      <c r="OSF84" s="188"/>
      <c r="OSG84" s="188"/>
      <c r="OSH84" s="188"/>
      <c r="OSI84" s="188"/>
      <c r="OSJ84" s="188"/>
      <c r="OSK84" s="188"/>
      <c r="OSL84" s="188"/>
      <c r="OSM84" s="188"/>
      <c r="OSN84" s="188"/>
      <c r="OSO84" s="188"/>
      <c r="OSP84" s="188"/>
      <c r="OSQ84" s="188"/>
      <c r="OSR84" s="188"/>
      <c r="OSS84" s="188"/>
      <c r="OST84" s="188"/>
      <c r="OSU84" s="188"/>
      <c r="OSV84" s="188"/>
      <c r="OSW84" s="188"/>
      <c r="OSX84" s="188"/>
      <c r="OSY84" s="188"/>
      <c r="OSZ84" s="188"/>
      <c r="OTA84" s="188"/>
      <c r="OTB84" s="188"/>
      <c r="OTC84" s="188"/>
      <c r="OTD84" s="188"/>
      <c r="OTE84" s="188"/>
      <c r="OTF84" s="188"/>
      <c r="OTG84" s="188"/>
      <c r="OTH84" s="188"/>
      <c r="OTI84" s="188"/>
      <c r="OTJ84" s="188"/>
      <c r="OTK84" s="188"/>
      <c r="OTL84" s="188"/>
      <c r="OTM84" s="188"/>
      <c r="OTN84" s="188"/>
      <c r="OTO84" s="188"/>
      <c r="OTP84" s="188"/>
      <c r="OTQ84" s="188"/>
      <c r="OTR84" s="188"/>
      <c r="OTS84" s="188"/>
      <c r="OTT84" s="188"/>
      <c r="OTU84" s="188"/>
      <c r="OTV84" s="188"/>
      <c r="OTW84" s="188"/>
      <c r="OTX84" s="188"/>
      <c r="OTY84" s="188"/>
      <c r="OTZ84" s="188"/>
      <c r="OUA84" s="188"/>
      <c r="OUB84" s="188"/>
      <c r="OUC84" s="188"/>
      <c r="OUD84" s="188"/>
      <c r="OUE84" s="188"/>
      <c r="OUF84" s="188"/>
      <c r="OUG84" s="188"/>
      <c r="OUH84" s="188"/>
      <c r="OUI84" s="188"/>
      <c r="OUJ84" s="188"/>
      <c r="OUK84" s="188"/>
      <c r="OUL84" s="188"/>
      <c r="OUM84" s="188"/>
      <c r="OUN84" s="188"/>
      <c r="OUO84" s="188"/>
      <c r="OUP84" s="188"/>
      <c r="OUQ84" s="188"/>
      <c r="OUR84" s="188"/>
      <c r="OUS84" s="188"/>
      <c r="OUT84" s="188"/>
      <c r="OUU84" s="188"/>
      <c r="OUV84" s="188"/>
      <c r="OUW84" s="188"/>
      <c r="OUX84" s="188"/>
      <c r="OUY84" s="188"/>
      <c r="OUZ84" s="188"/>
      <c r="OVA84" s="188"/>
      <c r="OVB84" s="188"/>
      <c r="OVC84" s="188"/>
      <c r="OVD84" s="188"/>
      <c r="OVE84" s="188"/>
      <c r="OVF84" s="188"/>
      <c r="OVG84" s="188"/>
      <c r="OVH84" s="188"/>
      <c r="OVI84" s="188"/>
      <c r="OVJ84" s="188"/>
      <c r="OVK84" s="188"/>
      <c r="OVL84" s="188"/>
      <c r="OVM84" s="188"/>
      <c r="OVN84" s="188"/>
      <c r="OVO84" s="188"/>
      <c r="OVP84" s="188"/>
      <c r="OVQ84" s="188"/>
      <c r="OVR84" s="188"/>
      <c r="OVS84" s="188"/>
      <c r="OVT84" s="188"/>
      <c r="OVU84" s="188"/>
      <c r="OVV84" s="188"/>
      <c r="OVW84" s="188"/>
      <c r="OVX84" s="188"/>
      <c r="OVY84" s="188"/>
      <c r="OVZ84" s="188"/>
      <c r="OWA84" s="188"/>
      <c r="OWB84" s="188"/>
      <c r="OWC84" s="188"/>
      <c r="OWD84" s="188"/>
      <c r="OWE84" s="188"/>
      <c r="OWF84" s="188"/>
      <c r="OWG84" s="188"/>
      <c r="OWH84" s="188"/>
      <c r="OWI84" s="188"/>
      <c r="OWJ84" s="188"/>
      <c r="OWK84" s="188"/>
      <c r="OWL84" s="188"/>
      <c r="OWM84" s="188"/>
      <c r="OWN84" s="188"/>
      <c r="OWO84" s="188"/>
      <c r="OWP84" s="188"/>
      <c r="OWQ84" s="188"/>
      <c r="OWR84" s="188"/>
      <c r="OWS84" s="188"/>
      <c r="OWT84" s="188"/>
      <c r="OWU84" s="188"/>
      <c r="OWV84" s="188"/>
      <c r="OWW84" s="188"/>
      <c r="OWX84" s="188"/>
      <c r="OWY84" s="188"/>
      <c r="OWZ84" s="188"/>
      <c r="OXA84" s="188"/>
      <c r="OXB84" s="188"/>
      <c r="OXC84" s="188"/>
      <c r="OXD84" s="188"/>
      <c r="OXE84" s="188"/>
      <c r="OXF84" s="188"/>
      <c r="OXG84" s="188"/>
      <c r="OXH84" s="188"/>
      <c r="OXI84" s="188"/>
      <c r="OXJ84" s="188"/>
      <c r="OXK84" s="188"/>
      <c r="OXL84" s="188"/>
      <c r="OXM84" s="188"/>
      <c r="OXN84" s="188"/>
      <c r="OXO84" s="188"/>
      <c r="OXP84" s="188"/>
      <c r="OXQ84" s="188"/>
      <c r="OXR84" s="188"/>
      <c r="OXS84" s="188"/>
      <c r="OXT84" s="188"/>
      <c r="OXU84" s="188"/>
      <c r="OXV84" s="188"/>
      <c r="OXW84" s="188"/>
      <c r="OXX84" s="188"/>
      <c r="OXY84" s="188"/>
      <c r="OXZ84" s="188"/>
      <c r="OYA84" s="188"/>
      <c r="OYB84" s="188"/>
      <c r="OYC84" s="188"/>
      <c r="OYD84" s="188"/>
      <c r="OYE84" s="188"/>
      <c r="OYF84" s="188"/>
      <c r="OYG84" s="188"/>
      <c r="OYH84" s="188"/>
      <c r="OYI84" s="188"/>
      <c r="OYJ84" s="188"/>
      <c r="OYK84" s="188"/>
      <c r="OYL84" s="188"/>
      <c r="OYM84" s="188"/>
      <c r="OYN84" s="188"/>
      <c r="OYO84" s="188"/>
      <c r="OYP84" s="188"/>
      <c r="OYQ84" s="188"/>
      <c r="OYR84" s="188"/>
      <c r="OYS84" s="188"/>
      <c r="OYT84" s="188"/>
      <c r="OYU84" s="188"/>
      <c r="OYV84" s="188"/>
      <c r="OYW84" s="188"/>
      <c r="OYX84" s="188"/>
      <c r="OYY84" s="188"/>
      <c r="OYZ84" s="188"/>
      <c r="OZA84" s="188"/>
      <c r="OZB84" s="188"/>
      <c r="OZC84" s="188"/>
      <c r="OZD84" s="188"/>
      <c r="OZE84" s="188"/>
      <c r="OZF84" s="188"/>
      <c r="OZG84" s="188"/>
      <c r="OZH84" s="188"/>
      <c r="OZI84" s="188"/>
      <c r="OZJ84" s="188"/>
      <c r="OZK84" s="188"/>
      <c r="OZL84" s="188"/>
      <c r="OZM84" s="188"/>
      <c r="OZN84" s="188"/>
      <c r="OZO84" s="188"/>
      <c r="OZP84" s="188"/>
      <c r="OZQ84" s="188"/>
      <c r="OZR84" s="188"/>
      <c r="OZS84" s="188"/>
      <c r="OZT84" s="188"/>
      <c r="OZU84" s="188"/>
      <c r="OZV84" s="188"/>
      <c r="OZW84" s="188"/>
      <c r="OZX84" s="188"/>
      <c r="OZY84" s="188"/>
      <c r="OZZ84" s="188"/>
      <c r="PAA84" s="188"/>
      <c r="PAB84" s="188"/>
      <c r="PAC84" s="188"/>
      <c r="PAD84" s="188"/>
      <c r="PAE84" s="188"/>
      <c r="PAF84" s="188"/>
      <c r="PAG84" s="188"/>
      <c r="PAH84" s="188"/>
      <c r="PAI84" s="188"/>
      <c r="PAJ84" s="188"/>
      <c r="PAK84" s="188"/>
      <c r="PAL84" s="188"/>
      <c r="PAM84" s="188"/>
      <c r="PAN84" s="188"/>
      <c r="PAO84" s="188"/>
      <c r="PAP84" s="188"/>
      <c r="PAQ84" s="188"/>
      <c r="PAR84" s="188"/>
      <c r="PAS84" s="188"/>
      <c r="PAT84" s="188"/>
      <c r="PAU84" s="188"/>
      <c r="PAV84" s="188"/>
      <c r="PAW84" s="188"/>
      <c r="PAX84" s="188"/>
      <c r="PAY84" s="188"/>
      <c r="PAZ84" s="188"/>
      <c r="PBA84" s="188"/>
      <c r="PBB84" s="188"/>
      <c r="PBC84" s="188"/>
      <c r="PBD84" s="188"/>
      <c r="PBE84" s="188"/>
      <c r="PBF84" s="188"/>
      <c r="PBG84" s="188"/>
      <c r="PBH84" s="188"/>
      <c r="PBI84" s="188"/>
      <c r="PBJ84" s="188"/>
      <c r="PBK84" s="188"/>
      <c r="PBL84" s="188"/>
      <c r="PBM84" s="188"/>
      <c r="PBN84" s="188"/>
      <c r="PBO84" s="188"/>
      <c r="PBP84" s="188"/>
      <c r="PBQ84" s="188"/>
      <c r="PBR84" s="188"/>
      <c r="PBS84" s="188"/>
      <c r="PBT84" s="188"/>
      <c r="PBU84" s="188"/>
      <c r="PBV84" s="188"/>
      <c r="PBW84" s="188"/>
      <c r="PBX84" s="188"/>
      <c r="PBY84" s="188"/>
      <c r="PBZ84" s="188"/>
      <c r="PCA84" s="188"/>
      <c r="PCB84" s="188"/>
      <c r="PCC84" s="188"/>
      <c r="PCD84" s="188"/>
      <c r="PCE84" s="188"/>
      <c r="PCF84" s="188"/>
      <c r="PCG84" s="188"/>
      <c r="PCH84" s="188"/>
      <c r="PCI84" s="188"/>
      <c r="PCJ84" s="188"/>
      <c r="PCK84" s="188"/>
      <c r="PCL84" s="188"/>
      <c r="PCM84" s="188"/>
      <c r="PCN84" s="188"/>
      <c r="PCO84" s="188"/>
      <c r="PCP84" s="188"/>
      <c r="PCQ84" s="188"/>
      <c r="PCR84" s="188"/>
      <c r="PCS84" s="188"/>
      <c r="PCT84" s="188"/>
      <c r="PCU84" s="188"/>
      <c r="PCV84" s="188"/>
      <c r="PCW84" s="188"/>
      <c r="PCX84" s="188"/>
      <c r="PCY84" s="188"/>
      <c r="PCZ84" s="188"/>
      <c r="PDA84" s="188"/>
      <c r="PDB84" s="188"/>
      <c r="PDC84" s="188"/>
      <c r="PDD84" s="188"/>
      <c r="PDE84" s="188"/>
      <c r="PDF84" s="188"/>
      <c r="PDG84" s="188"/>
      <c r="PDH84" s="188"/>
      <c r="PDI84" s="188"/>
      <c r="PDJ84" s="188"/>
      <c r="PDK84" s="188"/>
      <c r="PDL84" s="188"/>
      <c r="PDM84" s="188"/>
      <c r="PDN84" s="188"/>
      <c r="PDO84" s="188"/>
      <c r="PDP84" s="188"/>
      <c r="PDQ84" s="188"/>
      <c r="PDR84" s="188"/>
      <c r="PDS84" s="188"/>
      <c r="PDT84" s="188"/>
      <c r="PDU84" s="188"/>
      <c r="PDV84" s="188"/>
      <c r="PDW84" s="188"/>
      <c r="PDX84" s="188"/>
      <c r="PDY84" s="188"/>
      <c r="PDZ84" s="188"/>
      <c r="PEA84" s="188"/>
      <c r="PEB84" s="188"/>
      <c r="PEC84" s="188"/>
      <c r="PED84" s="188"/>
      <c r="PEE84" s="188"/>
      <c r="PEF84" s="188"/>
      <c r="PEG84" s="188"/>
      <c r="PEH84" s="188"/>
      <c r="PEI84" s="188"/>
      <c r="PEJ84" s="188"/>
      <c r="PEK84" s="188"/>
      <c r="PEL84" s="188"/>
      <c r="PEM84" s="188"/>
      <c r="PEN84" s="188"/>
      <c r="PEO84" s="188"/>
      <c r="PEP84" s="188"/>
      <c r="PEQ84" s="188"/>
      <c r="PER84" s="188"/>
      <c r="PES84" s="188"/>
      <c r="PET84" s="188"/>
      <c r="PEU84" s="188"/>
      <c r="PEV84" s="188"/>
      <c r="PEW84" s="188"/>
      <c r="PEX84" s="188"/>
      <c r="PEY84" s="188"/>
      <c r="PEZ84" s="188"/>
      <c r="PFA84" s="188"/>
      <c r="PFB84" s="188"/>
      <c r="PFC84" s="188"/>
      <c r="PFD84" s="188"/>
      <c r="PFE84" s="188"/>
      <c r="PFF84" s="188"/>
      <c r="PFG84" s="188"/>
      <c r="PFH84" s="188"/>
      <c r="PFI84" s="188"/>
      <c r="PFJ84" s="188"/>
      <c r="PFK84" s="188"/>
      <c r="PFL84" s="188"/>
      <c r="PFM84" s="188"/>
      <c r="PFN84" s="188"/>
      <c r="PFO84" s="188"/>
      <c r="PFP84" s="188"/>
      <c r="PFQ84" s="188"/>
      <c r="PFR84" s="188"/>
      <c r="PFS84" s="188"/>
      <c r="PFT84" s="188"/>
      <c r="PFU84" s="188"/>
      <c r="PFV84" s="188"/>
      <c r="PFW84" s="188"/>
      <c r="PFX84" s="188"/>
      <c r="PFY84" s="188"/>
      <c r="PFZ84" s="188"/>
      <c r="PGA84" s="188"/>
      <c r="PGB84" s="188"/>
      <c r="PGC84" s="188"/>
      <c r="PGD84" s="188"/>
      <c r="PGE84" s="188"/>
      <c r="PGF84" s="188"/>
      <c r="PGG84" s="188"/>
      <c r="PGH84" s="188"/>
      <c r="PGI84" s="188"/>
      <c r="PGJ84" s="188"/>
      <c r="PGK84" s="188"/>
      <c r="PGL84" s="188"/>
      <c r="PGM84" s="188"/>
      <c r="PGN84" s="188"/>
      <c r="PGO84" s="188"/>
      <c r="PGP84" s="188"/>
      <c r="PGQ84" s="188"/>
      <c r="PGR84" s="188"/>
      <c r="PGS84" s="188"/>
      <c r="PGT84" s="188"/>
      <c r="PGU84" s="188"/>
      <c r="PGV84" s="188"/>
      <c r="PGW84" s="188"/>
      <c r="PGX84" s="188"/>
      <c r="PGY84" s="188"/>
      <c r="PGZ84" s="188"/>
      <c r="PHA84" s="188"/>
      <c r="PHB84" s="188"/>
      <c r="PHC84" s="188"/>
      <c r="PHD84" s="188"/>
      <c r="PHE84" s="188"/>
      <c r="PHF84" s="188"/>
      <c r="PHG84" s="188"/>
      <c r="PHH84" s="188"/>
      <c r="PHI84" s="188"/>
      <c r="PHJ84" s="188"/>
      <c r="PHK84" s="188"/>
      <c r="PHL84" s="188"/>
      <c r="PHM84" s="188"/>
      <c r="PHN84" s="188"/>
      <c r="PHO84" s="188"/>
      <c r="PHP84" s="188"/>
      <c r="PHQ84" s="188"/>
      <c r="PHR84" s="188"/>
      <c r="PHS84" s="188"/>
      <c r="PHT84" s="188"/>
      <c r="PHU84" s="188"/>
      <c r="PHV84" s="188"/>
      <c r="PHW84" s="188"/>
      <c r="PHX84" s="188"/>
      <c r="PHY84" s="188"/>
      <c r="PHZ84" s="188"/>
      <c r="PIA84" s="188"/>
      <c r="PIB84" s="188"/>
      <c r="PIC84" s="188"/>
      <c r="PID84" s="188"/>
      <c r="PIE84" s="188"/>
      <c r="PIF84" s="188"/>
      <c r="PIG84" s="188"/>
      <c r="PIH84" s="188"/>
      <c r="PII84" s="188"/>
      <c r="PIJ84" s="188"/>
      <c r="PIK84" s="188"/>
      <c r="PIL84" s="188"/>
      <c r="PIM84" s="188"/>
      <c r="PIN84" s="188"/>
      <c r="PIO84" s="188"/>
      <c r="PIP84" s="188"/>
      <c r="PIQ84" s="188"/>
      <c r="PIR84" s="188"/>
      <c r="PIS84" s="188"/>
      <c r="PIT84" s="188"/>
      <c r="PIU84" s="188"/>
      <c r="PIV84" s="188"/>
      <c r="PIW84" s="188"/>
      <c r="PIX84" s="188"/>
      <c r="PIY84" s="188"/>
      <c r="PIZ84" s="188"/>
      <c r="PJA84" s="188"/>
      <c r="PJB84" s="188"/>
      <c r="PJC84" s="188"/>
      <c r="PJD84" s="188"/>
      <c r="PJE84" s="188"/>
      <c r="PJF84" s="188"/>
      <c r="PJG84" s="188"/>
      <c r="PJH84" s="188"/>
      <c r="PJI84" s="188"/>
      <c r="PJJ84" s="188"/>
      <c r="PJK84" s="188"/>
      <c r="PJL84" s="188"/>
      <c r="PJM84" s="188"/>
      <c r="PJN84" s="188"/>
      <c r="PJO84" s="188"/>
      <c r="PJP84" s="188"/>
      <c r="PJQ84" s="188"/>
      <c r="PJR84" s="188"/>
      <c r="PJS84" s="188"/>
      <c r="PJT84" s="188"/>
      <c r="PJU84" s="188"/>
      <c r="PJV84" s="188"/>
      <c r="PJW84" s="188"/>
      <c r="PJX84" s="188"/>
      <c r="PJY84" s="188"/>
      <c r="PJZ84" s="188"/>
      <c r="PKA84" s="188"/>
      <c r="PKB84" s="188"/>
      <c r="PKC84" s="188"/>
      <c r="PKD84" s="188"/>
      <c r="PKE84" s="188"/>
      <c r="PKF84" s="188"/>
      <c r="PKG84" s="188"/>
      <c r="PKH84" s="188"/>
      <c r="PKI84" s="188"/>
      <c r="PKJ84" s="188"/>
      <c r="PKK84" s="188"/>
      <c r="PKL84" s="188"/>
      <c r="PKM84" s="188"/>
      <c r="PKN84" s="188"/>
      <c r="PKO84" s="188"/>
      <c r="PKP84" s="188"/>
      <c r="PKQ84" s="188"/>
      <c r="PKR84" s="188"/>
      <c r="PKS84" s="188"/>
      <c r="PKT84" s="188"/>
      <c r="PKU84" s="188"/>
      <c r="PKV84" s="188"/>
      <c r="PKW84" s="188"/>
      <c r="PKX84" s="188"/>
      <c r="PKY84" s="188"/>
      <c r="PKZ84" s="188"/>
      <c r="PLA84" s="188"/>
      <c r="PLB84" s="188"/>
      <c r="PLC84" s="188"/>
      <c r="PLD84" s="188"/>
      <c r="PLE84" s="188"/>
      <c r="PLF84" s="188"/>
      <c r="PLG84" s="188"/>
      <c r="PLH84" s="188"/>
      <c r="PLI84" s="188"/>
      <c r="PLJ84" s="188"/>
      <c r="PLK84" s="188"/>
      <c r="PLL84" s="188"/>
      <c r="PLM84" s="188"/>
      <c r="PLN84" s="188"/>
      <c r="PLO84" s="188"/>
      <c r="PLP84" s="188"/>
      <c r="PLQ84" s="188"/>
      <c r="PLR84" s="188"/>
      <c r="PLS84" s="188"/>
      <c r="PLT84" s="188"/>
      <c r="PLU84" s="188"/>
      <c r="PLV84" s="188"/>
      <c r="PLW84" s="188"/>
      <c r="PLX84" s="188"/>
      <c r="PLY84" s="188"/>
      <c r="PLZ84" s="188"/>
      <c r="PMA84" s="188"/>
      <c r="PMB84" s="188"/>
      <c r="PMC84" s="188"/>
      <c r="PMD84" s="188"/>
      <c r="PME84" s="188"/>
      <c r="PMF84" s="188"/>
      <c r="PMG84" s="188"/>
      <c r="PMH84" s="188"/>
      <c r="PMI84" s="188"/>
      <c r="PMJ84" s="188"/>
      <c r="PMK84" s="188"/>
      <c r="PML84" s="188"/>
      <c r="PMM84" s="188"/>
      <c r="PMN84" s="188"/>
      <c r="PMO84" s="188"/>
      <c r="PMP84" s="188"/>
      <c r="PMQ84" s="188"/>
      <c r="PMR84" s="188"/>
      <c r="PMS84" s="188"/>
      <c r="PMT84" s="188"/>
      <c r="PMU84" s="188"/>
      <c r="PMV84" s="188"/>
      <c r="PMW84" s="188"/>
      <c r="PMX84" s="188"/>
      <c r="PMY84" s="188"/>
      <c r="PMZ84" s="188"/>
      <c r="PNA84" s="188"/>
      <c r="PNB84" s="188"/>
      <c r="PNC84" s="188"/>
      <c r="PND84" s="188"/>
      <c r="PNE84" s="188"/>
      <c r="PNF84" s="188"/>
      <c r="PNG84" s="188"/>
      <c r="PNH84" s="188"/>
      <c r="PNI84" s="188"/>
      <c r="PNJ84" s="188"/>
      <c r="PNK84" s="188"/>
      <c r="PNL84" s="188"/>
      <c r="PNM84" s="188"/>
      <c r="PNN84" s="188"/>
      <c r="PNO84" s="188"/>
      <c r="PNP84" s="188"/>
      <c r="PNQ84" s="188"/>
      <c r="PNR84" s="188"/>
      <c r="PNS84" s="188"/>
      <c r="PNT84" s="188"/>
      <c r="PNU84" s="188"/>
      <c r="PNV84" s="188"/>
      <c r="PNW84" s="188"/>
      <c r="PNX84" s="188"/>
      <c r="PNY84" s="188"/>
      <c r="PNZ84" s="188"/>
      <c r="POA84" s="188"/>
      <c r="POB84" s="188"/>
      <c r="POC84" s="188"/>
      <c r="POD84" s="188"/>
      <c r="POE84" s="188"/>
      <c r="POF84" s="188"/>
      <c r="POG84" s="188"/>
      <c r="POH84" s="188"/>
      <c r="POI84" s="188"/>
      <c r="POJ84" s="188"/>
      <c r="POK84" s="188"/>
      <c r="POL84" s="188"/>
      <c r="POM84" s="188"/>
      <c r="PON84" s="188"/>
      <c r="POO84" s="188"/>
      <c r="POP84" s="188"/>
      <c r="POQ84" s="188"/>
      <c r="POR84" s="188"/>
      <c r="POS84" s="188"/>
      <c r="POT84" s="188"/>
      <c r="POU84" s="188"/>
      <c r="POV84" s="188"/>
      <c r="POW84" s="188"/>
      <c r="POX84" s="188"/>
      <c r="POY84" s="188"/>
      <c r="POZ84" s="188"/>
      <c r="PPA84" s="188"/>
      <c r="PPB84" s="188"/>
      <c r="PPC84" s="188"/>
      <c r="PPD84" s="188"/>
      <c r="PPE84" s="188"/>
      <c r="PPF84" s="188"/>
      <c r="PPG84" s="188"/>
      <c r="PPH84" s="188"/>
      <c r="PPI84" s="188"/>
      <c r="PPJ84" s="188"/>
      <c r="PPK84" s="188"/>
      <c r="PPL84" s="188"/>
      <c r="PPM84" s="188"/>
      <c r="PPN84" s="188"/>
      <c r="PPO84" s="188"/>
      <c r="PPP84" s="188"/>
      <c r="PPQ84" s="188"/>
      <c r="PPR84" s="188"/>
      <c r="PPS84" s="188"/>
      <c r="PPT84" s="188"/>
      <c r="PPU84" s="188"/>
      <c r="PPV84" s="188"/>
      <c r="PPW84" s="188"/>
      <c r="PPX84" s="188"/>
      <c r="PPY84" s="188"/>
      <c r="PPZ84" s="188"/>
      <c r="PQA84" s="188"/>
      <c r="PQB84" s="188"/>
      <c r="PQC84" s="188"/>
      <c r="PQD84" s="188"/>
      <c r="PQE84" s="188"/>
      <c r="PQF84" s="188"/>
      <c r="PQG84" s="188"/>
      <c r="PQH84" s="188"/>
      <c r="PQI84" s="188"/>
      <c r="PQJ84" s="188"/>
      <c r="PQK84" s="188"/>
      <c r="PQL84" s="188"/>
      <c r="PQM84" s="188"/>
      <c r="PQN84" s="188"/>
      <c r="PQO84" s="188"/>
      <c r="PQP84" s="188"/>
      <c r="PQQ84" s="188"/>
      <c r="PQR84" s="188"/>
      <c r="PQS84" s="188"/>
      <c r="PQT84" s="188"/>
      <c r="PQU84" s="188"/>
      <c r="PQV84" s="188"/>
      <c r="PQW84" s="188"/>
      <c r="PQX84" s="188"/>
      <c r="PQY84" s="188"/>
      <c r="PQZ84" s="188"/>
      <c r="PRA84" s="188"/>
      <c r="PRB84" s="188"/>
      <c r="PRC84" s="188"/>
      <c r="PRD84" s="188"/>
      <c r="PRE84" s="188"/>
      <c r="PRF84" s="188"/>
      <c r="PRG84" s="188"/>
      <c r="PRH84" s="188"/>
      <c r="PRI84" s="188"/>
      <c r="PRJ84" s="188"/>
      <c r="PRK84" s="188"/>
      <c r="PRL84" s="188"/>
      <c r="PRM84" s="188"/>
      <c r="PRN84" s="188"/>
      <c r="PRO84" s="188"/>
      <c r="PRP84" s="188"/>
      <c r="PRQ84" s="188"/>
      <c r="PRR84" s="188"/>
      <c r="PRS84" s="188"/>
      <c r="PRT84" s="188"/>
      <c r="PRU84" s="188"/>
      <c r="PRV84" s="188"/>
      <c r="PRW84" s="188"/>
      <c r="PRX84" s="188"/>
      <c r="PRY84" s="188"/>
      <c r="PRZ84" s="188"/>
      <c r="PSA84" s="188"/>
      <c r="PSB84" s="188"/>
      <c r="PSC84" s="188"/>
      <c r="PSD84" s="188"/>
      <c r="PSE84" s="188"/>
      <c r="PSF84" s="188"/>
      <c r="PSG84" s="188"/>
      <c r="PSH84" s="188"/>
      <c r="PSI84" s="188"/>
      <c r="PSJ84" s="188"/>
      <c r="PSK84" s="188"/>
      <c r="PSL84" s="188"/>
      <c r="PSM84" s="188"/>
      <c r="PSN84" s="188"/>
      <c r="PSO84" s="188"/>
      <c r="PSP84" s="188"/>
      <c r="PSQ84" s="188"/>
      <c r="PSR84" s="188"/>
      <c r="PSS84" s="188"/>
      <c r="PST84" s="188"/>
      <c r="PSU84" s="188"/>
      <c r="PSV84" s="188"/>
      <c r="PSW84" s="188"/>
      <c r="PSX84" s="188"/>
      <c r="PSY84" s="188"/>
      <c r="PSZ84" s="188"/>
      <c r="PTA84" s="188"/>
      <c r="PTB84" s="188"/>
      <c r="PTC84" s="188"/>
      <c r="PTD84" s="188"/>
      <c r="PTE84" s="188"/>
      <c r="PTF84" s="188"/>
      <c r="PTG84" s="188"/>
      <c r="PTH84" s="188"/>
      <c r="PTI84" s="188"/>
      <c r="PTJ84" s="188"/>
      <c r="PTK84" s="188"/>
      <c r="PTL84" s="188"/>
      <c r="PTM84" s="188"/>
      <c r="PTN84" s="188"/>
      <c r="PTO84" s="188"/>
      <c r="PTP84" s="188"/>
      <c r="PTQ84" s="188"/>
      <c r="PTR84" s="188"/>
      <c r="PTS84" s="188"/>
      <c r="PTT84" s="188"/>
      <c r="PTU84" s="188"/>
      <c r="PTV84" s="188"/>
      <c r="PTW84" s="188"/>
      <c r="PTX84" s="188"/>
      <c r="PTY84" s="188"/>
      <c r="PTZ84" s="188"/>
      <c r="PUA84" s="188"/>
      <c r="PUB84" s="188"/>
      <c r="PUC84" s="188"/>
      <c r="PUD84" s="188"/>
      <c r="PUE84" s="188"/>
      <c r="PUF84" s="188"/>
      <c r="PUG84" s="188"/>
      <c r="PUH84" s="188"/>
      <c r="PUI84" s="188"/>
      <c r="PUJ84" s="188"/>
      <c r="PUK84" s="188"/>
      <c r="PUL84" s="188"/>
      <c r="PUM84" s="188"/>
      <c r="PUN84" s="188"/>
      <c r="PUO84" s="188"/>
      <c r="PUP84" s="188"/>
      <c r="PUQ84" s="188"/>
      <c r="PUR84" s="188"/>
      <c r="PUS84" s="188"/>
      <c r="PUT84" s="188"/>
      <c r="PUU84" s="188"/>
      <c r="PUV84" s="188"/>
      <c r="PUW84" s="188"/>
      <c r="PUX84" s="188"/>
      <c r="PUY84" s="188"/>
      <c r="PUZ84" s="188"/>
      <c r="PVA84" s="188"/>
      <c r="PVB84" s="188"/>
      <c r="PVC84" s="188"/>
      <c r="PVD84" s="188"/>
      <c r="PVE84" s="188"/>
      <c r="PVF84" s="188"/>
      <c r="PVG84" s="188"/>
      <c r="PVH84" s="188"/>
      <c r="PVI84" s="188"/>
      <c r="PVJ84" s="188"/>
      <c r="PVK84" s="188"/>
      <c r="PVL84" s="188"/>
      <c r="PVM84" s="188"/>
      <c r="PVN84" s="188"/>
      <c r="PVO84" s="188"/>
      <c r="PVP84" s="188"/>
      <c r="PVQ84" s="188"/>
      <c r="PVR84" s="188"/>
      <c r="PVS84" s="188"/>
      <c r="PVT84" s="188"/>
      <c r="PVU84" s="188"/>
      <c r="PVV84" s="188"/>
      <c r="PVW84" s="188"/>
      <c r="PVX84" s="188"/>
      <c r="PVY84" s="188"/>
      <c r="PVZ84" s="188"/>
      <c r="PWA84" s="188"/>
      <c r="PWB84" s="188"/>
      <c r="PWC84" s="188"/>
      <c r="PWD84" s="188"/>
      <c r="PWE84" s="188"/>
      <c r="PWF84" s="188"/>
      <c r="PWG84" s="188"/>
      <c r="PWH84" s="188"/>
      <c r="PWI84" s="188"/>
      <c r="PWJ84" s="188"/>
      <c r="PWK84" s="188"/>
      <c r="PWL84" s="188"/>
      <c r="PWM84" s="188"/>
      <c r="PWN84" s="188"/>
      <c r="PWO84" s="188"/>
      <c r="PWP84" s="188"/>
      <c r="PWQ84" s="188"/>
      <c r="PWR84" s="188"/>
      <c r="PWS84" s="188"/>
      <c r="PWT84" s="188"/>
      <c r="PWU84" s="188"/>
      <c r="PWV84" s="188"/>
      <c r="PWW84" s="188"/>
      <c r="PWX84" s="188"/>
      <c r="PWY84" s="188"/>
      <c r="PWZ84" s="188"/>
      <c r="PXA84" s="188"/>
      <c r="PXB84" s="188"/>
      <c r="PXC84" s="188"/>
      <c r="PXD84" s="188"/>
      <c r="PXE84" s="188"/>
      <c r="PXF84" s="188"/>
      <c r="PXG84" s="188"/>
      <c r="PXH84" s="188"/>
      <c r="PXI84" s="188"/>
      <c r="PXJ84" s="188"/>
      <c r="PXK84" s="188"/>
      <c r="PXL84" s="188"/>
      <c r="PXM84" s="188"/>
      <c r="PXN84" s="188"/>
      <c r="PXO84" s="188"/>
      <c r="PXP84" s="188"/>
      <c r="PXQ84" s="188"/>
      <c r="PXR84" s="188"/>
      <c r="PXS84" s="188"/>
      <c r="PXT84" s="188"/>
      <c r="PXU84" s="188"/>
      <c r="PXV84" s="188"/>
      <c r="PXW84" s="188"/>
      <c r="PXX84" s="188"/>
      <c r="PXY84" s="188"/>
      <c r="PXZ84" s="188"/>
      <c r="PYA84" s="188"/>
      <c r="PYB84" s="188"/>
      <c r="PYC84" s="188"/>
      <c r="PYD84" s="188"/>
      <c r="PYE84" s="188"/>
      <c r="PYF84" s="188"/>
      <c r="PYG84" s="188"/>
      <c r="PYH84" s="188"/>
      <c r="PYI84" s="188"/>
      <c r="PYJ84" s="188"/>
      <c r="PYK84" s="188"/>
      <c r="PYL84" s="188"/>
      <c r="PYM84" s="188"/>
      <c r="PYN84" s="188"/>
      <c r="PYO84" s="188"/>
      <c r="PYP84" s="188"/>
      <c r="PYQ84" s="188"/>
      <c r="PYR84" s="188"/>
      <c r="PYS84" s="188"/>
      <c r="PYT84" s="188"/>
      <c r="PYU84" s="188"/>
      <c r="PYV84" s="188"/>
      <c r="PYW84" s="188"/>
      <c r="PYX84" s="188"/>
      <c r="PYY84" s="188"/>
      <c r="PYZ84" s="188"/>
      <c r="PZA84" s="188"/>
      <c r="PZB84" s="188"/>
      <c r="PZC84" s="188"/>
      <c r="PZD84" s="188"/>
      <c r="PZE84" s="188"/>
      <c r="PZF84" s="188"/>
      <c r="PZG84" s="188"/>
      <c r="PZH84" s="188"/>
      <c r="PZI84" s="188"/>
      <c r="PZJ84" s="188"/>
      <c r="PZK84" s="188"/>
      <c r="PZL84" s="188"/>
      <c r="PZM84" s="188"/>
      <c r="PZN84" s="188"/>
      <c r="PZO84" s="188"/>
      <c r="PZP84" s="188"/>
      <c r="PZQ84" s="188"/>
      <c r="PZR84" s="188"/>
      <c r="PZS84" s="188"/>
      <c r="PZT84" s="188"/>
      <c r="PZU84" s="188"/>
      <c r="PZV84" s="188"/>
      <c r="PZW84" s="188"/>
      <c r="PZX84" s="188"/>
      <c r="PZY84" s="188"/>
      <c r="PZZ84" s="188"/>
      <c r="QAA84" s="188"/>
      <c r="QAB84" s="188"/>
      <c r="QAC84" s="188"/>
      <c r="QAD84" s="188"/>
      <c r="QAE84" s="188"/>
      <c r="QAF84" s="188"/>
      <c r="QAG84" s="188"/>
      <c r="QAH84" s="188"/>
      <c r="QAI84" s="188"/>
      <c r="QAJ84" s="188"/>
      <c r="QAK84" s="188"/>
      <c r="QAL84" s="188"/>
      <c r="QAM84" s="188"/>
      <c r="QAN84" s="188"/>
      <c r="QAO84" s="188"/>
      <c r="QAP84" s="188"/>
      <c r="QAQ84" s="188"/>
      <c r="QAR84" s="188"/>
      <c r="QAS84" s="188"/>
      <c r="QAT84" s="188"/>
      <c r="QAU84" s="188"/>
      <c r="QAV84" s="188"/>
      <c r="QAW84" s="188"/>
      <c r="QAX84" s="188"/>
      <c r="QAY84" s="188"/>
      <c r="QAZ84" s="188"/>
      <c r="QBA84" s="188"/>
      <c r="QBB84" s="188"/>
      <c r="QBC84" s="188"/>
      <c r="QBD84" s="188"/>
      <c r="QBE84" s="188"/>
      <c r="QBF84" s="188"/>
      <c r="QBG84" s="188"/>
      <c r="QBH84" s="188"/>
      <c r="QBI84" s="188"/>
      <c r="QBJ84" s="188"/>
      <c r="QBK84" s="188"/>
      <c r="QBL84" s="188"/>
      <c r="QBM84" s="188"/>
      <c r="QBN84" s="188"/>
      <c r="QBO84" s="188"/>
      <c r="QBP84" s="188"/>
      <c r="QBQ84" s="188"/>
      <c r="QBR84" s="188"/>
      <c r="QBS84" s="188"/>
      <c r="QBT84" s="188"/>
      <c r="QBU84" s="188"/>
      <c r="QBV84" s="188"/>
      <c r="QBW84" s="188"/>
      <c r="QBX84" s="188"/>
      <c r="QBY84" s="188"/>
      <c r="QBZ84" s="188"/>
      <c r="QCA84" s="188"/>
      <c r="QCB84" s="188"/>
      <c r="QCC84" s="188"/>
      <c r="QCD84" s="188"/>
      <c r="QCE84" s="188"/>
      <c r="QCF84" s="188"/>
      <c r="QCG84" s="188"/>
      <c r="QCH84" s="188"/>
      <c r="QCI84" s="188"/>
      <c r="QCJ84" s="188"/>
      <c r="QCK84" s="188"/>
      <c r="QCL84" s="188"/>
      <c r="QCM84" s="188"/>
      <c r="QCN84" s="188"/>
      <c r="QCO84" s="188"/>
      <c r="QCP84" s="188"/>
      <c r="QCQ84" s="188"/>
      <c r="QCR84" s="188"/>
      <c r="QCS84" s="188"/>
      <c r="QCT84" s="188"/>
      <c r="QCU84" s="188"/>
      <c r="QCV84" s="188"/>
      <c r="QCW84" s="188"/>
      <c r="QCX84" s="188"/>
      <c r="QCY84" s="188"/>
      <c r="QCZ84" s="188"/>
      <c r="QDA84" s="188"/>
      <c r="QDB84" s="188"/>
      <c r="QDC84" s="188"/>
      <c r="QDD84" s="188"/>
      <c r="QDE84" s="188"/>
      <c r="QDF84" s="188"/>
      <c r="QDG84" s="188"/>
      <c r="QDH84" s="188"/>
      <c r="QDI84" s="188"/>
      <c r="QDJ84" s="188"/>
      <c r="QDK84" s="188"/>
      <c r="QDL84" s="188"/>
      <c r="QDM84" s="188"/>
      <c r="QDN84" s="188"/>
      <c r="QDO84" s="188"/>
      <c r="QDP84" s="188"/>
      <c r="QDQ84" s="188"/>
      <c r="QDR84" s="188"/>
      <c r="QDS84" s="188"/>
      <c r="QDT84" s="188"/>
      <c r="QDU84" s="188"/>
      <c r="QDV84" s="188"/>
      <c r="QDW84" s="188"/>
      <c r="QDX84" s="188"/>
      <c r="QDY84" s="188"/>
      <c r="QDZ84" s="188"/>
      <c r="QEA84" s="188"/>
      <c r="QEB84" s="188"/>
      <c r="QEC84" s="188"/>
      <c r="QED84" s="188"/>
      <c r="QEE84" s="188"/>
      <c r="QEF84" s="188"/>
      <c r="QEG84" s="188"/>
      <c r="QEH84" s="188"/>
      <c r="QEI84" s="188"/>
      <c r="QEJ84" s="188"/>
      <c r="QEK84" s="188"/>
      <c r="QEL84" s="188"/>
      <c r="QEM84" s="188"/>
      <c r="QEN84" s="188"/>
      <c r="QEO84" s="188"/>
      <c r="QEP84" s="188"/>
      <c r="QEQ84" s="188"/>
      <c r="QER84" s="188"/>
      <c r="QES84" s="188"/>
      <c r="QET84" s="188"/>
      <c r="QEU84" s="188"/>
      <c r="QEV84" s="188"/>
      <c r="QEW84" s="188"/>
      <c r="QEX84" s="188"/>
      <c r="QEY84" s="188"/>
      <c r="QEZ84" s="188"/>
      <c r="QFA84" s="188"/>
      <c r="QFB84" s="188"/>
      <c r="QFC84" s="188"/>
      <c r="QFD84" s="188"/>
      <c r="QFE84" s="188"/>
      <c r="QFF84" s="188"/>
      <c r="QFG84" s="188"/>
      <c r="QFH84" s="188"/>
      <c r="QFI84" s="188"/>
      <c r="QFJ84" s="188"/>
      <c r="QFK84" s="188"/>
      <c r="QFL84" s="188"/>
      <c r="QFM84" s="188"/>
      <c r="QFN84" s="188"/>
      <c r="QFO84" s="188"/>
      <c r="QFP84" s="188"/>
      <c r="QFQ84" s="188"/>
      <c r="QFR84" s="188"/>
      <c r="QFS84" s="188"/>
      <c r="QFT84" s="188"/>
      <c r="QFU84" s="188"/>
      <c r="QFV84" s="188"/>
      <c r="QFW84" s="188"/>
      <c r="QFX84" s="188"/>
      <c r="QFY84" s="188"/>
      <c r="QFZ84" s="188"/>
      <c r="QGA84" s="188"/>
      <c r="QGB84" s="188"/>
      <c r="QGC84" s="188"/>
      <c r="QGD84" s="188"/>
      <c r="QGE84" s="188"/>
      <c r="QGF84" s="188"/>
      <c r="QGG84" s="188"/>
      <c r="QGH84" s="188"/>
      <c r="QGI84" s="188"/>
      <c r="QGJ84" s="188"/>
      <c r="QGK84" s="188"/>
      <c r="QGL84" s="188"/>
      <c r="QGM84" s="188"/>
      <c r="QGN84" s="188"/>
      <c r="QGO84" s="188"/>
      <c r="QGP84" s="188"/>
      <c r="QGQ84" s="188"/>
      <c r="QGR84" s="188"/>
      <c r="QGS84" s="188"/>
      <c r="QGT84" s="188"/>
      <c r="QGU84" s="188"/>
      <c r="QGV84" s="188"/>
      <c r="QGW84" s="188"/>
      <c r="QGX84" s="188"/>
      <c r="QGY84" s="188"/>
      <c r="QGZ84" s="188"/>
      <c r="QHA84" s="188"/>
      <c r="QHB84" s="188"/>
      <c r="QHC84" s="188"/>
      <c r="QHD84" s="188"/>
      <c r="QHE84" s="188"/>
      <c r="QHF84" s="188"/>
      <c r="QHG84" s="188"/>
      <c r="QHH84" s="188"/>
      <c r="QHI84" s="188"/>
      <c r="QHJ84" s="188"/>
      <c r="QHK84" s="188"/>
      <c r="QHL84" s="188"/>
      <c r="QHM84" s="188"/>
      <c r="QHN84" s="188"/>
      <c r="QHO84" s="188"/>
      <c r="QHP84" s="188"/>
      <c r="QHQ84" s="188"/>
      <c r="QHR84" s="188"/>
      <c r="QHS84" s="188"/>
      <c r="QHT84" s="188"/>
      <c r="QHU84" s="188"/>
      <c r="QHV84" s="188"/>
      <c r="QHW84" s="188"/>
      <c r="QHX84" s="188"/>
      <c r="QHY84" s="188"/>
      <c r="QHZ84" s="188"/>
      <c r="QIA84" s="188"/>
      <c r="QIB84" s="188"/>
      <c r="QIC84" s="188"/>
      <c r="QID84" s="188"/>
      <c r="QIE84" s="188"/>
      <c r="QIF84" s="188"/>
      <c r="QIG84" s="188"/>
      <c r="QIH84" s="188"/>
      <c r="QII84" s="188"/>
      <c r="QIJ84" s="188"/>
      <c r="QIK84" s="188"/>
      <c r="QIL84" s="188"/>
      <c r="QIM84" s="188"/>
      <c r="QIN84" s="188"/>
      <c r="QIO84" s="188"/>
      <c r="QIP84" s="188"/>
      <c r="QIQ84" s="188"/>
      <c r="QIR84" s="188"/>
      <c r="QIS84" s="188"/>
      <c r="QIT84" s="188"/>
      <c r="QIU84" s="188"/>
      <c r="QIV84" s="188"/>
      <c r="QIW84" s="188"/>
      <c r="QIX84" s="188"/>
      <c r="QIY84" s="188"/>
      <c r="QIZ84" s="188"/>
      <c r="QJA84" s="188"/>
      <c r="QJB84" s="188"/>
      <c r="QJC84" s="188"/>
      <c r="QJD84" s="188"/>
      <c r="QJE84" s="188"/>
      <c r="QJF84" s="188"/>
      <c r="QJG84" s="188"/>
      <c r="QJH84" s="188"/>
      <c r="QJI84" s="188"/>
      <c r="QJJ84" s="188"/>
      <c r="QJK84" s="188"/>
      <c r="QJL84" s="188"/>
      <c r="QJM84" s="188"/>
      <c r="QJN84" s="188"/>
      <c r="QJO84" s="188"/>
      <c r="QJP84" s="188"/>
      <c r="QJQ84" s="188"/>
      <c r="QJR84" s="188"/>
      <c r="QJS84" s="188"/>
      <c r="QJT84" s="188"/>
      <c r="QJU84" s="188"/>
      <c r="QJV84" s="188"/>
      <c r="QJW84" s="188"/>
      <c r="QJX84" s="188"/>
      <c r="QJY84" s="188"/>
      <c r="QJZ84" s="188"/>
      <c r="QKA84" s="188"/>
      <c r="QKB84" s="188"/>
      <c r="QKC84" s="188"/>
      <c r="QKD84" s="188"/>
      <c r="QKE84" s="188"/>
      <c r="QKF84" s="188"/>
      <c r="QKG84" s="188"/>
      <c r="QKH84" s="188"/>
      <c r="QKI84" s="188"/>
      <c r="QKJ84" s="188"/>
      <c r="QKK84" s="188"/>
      <c r="QKL84" s="188"/>
      <c r="QKM84" s="188"/>
      <c r="QKN84" s="188"/>
      <c r="QKO84" s="188"/>
      <c r="QKP84" s="188"/>
      <c r="QKQ84" s="188"/>
      <c r="QKR84" s="188"/>
      <c r="QKS84" s="188"/>
      <c r="QKT84" s="188"/>
      <c r="QKU84" s="188"/>
      <c r="QKV84" s="188"/>
      <c r="QKW84" s="188"/>
      <c r="QKX84" s="188"/>
      <c r="QKY84" s="188"/>
      <c r="QKZ84" s="188"/>
      <c r="QLA84" s="188"/>
      <c r="QLB84" s="188"/>
      <c r="QLC84" s="188"/>
      <c r="QLD84" s="188"/>
      <c r="QLE84" s="188"/>
      <c r="QLF84" s="188"/>
      <c r="QLG84" s="188"/>
      <c r="QLH84" s="188"/>
      <c r="QLI84" s="188"/>
      <c r="QLJ84" s="188"/>
      <c r="QLK84" s="188"/>
      <c r="QLL84" s="188"/>
      <c r="QLM84" s="188"/>
      <c r="QLN84" s="188"/>
      <c r="QLO84" s="188"/>
      <c r="QLP84" s="188"/>
      <c r="QLQ84" s="188"/>
      <c r="QLR84" s="188"/>
      <c r="QLS84" s="188"/>
      <c r="QLT84" s="188"/>
      <c r="QLU84" s="188"/>
      <c r="QLV84" s="188"/>
      <c r="QLW84" s="188"/>
      <c r="QLX84" s="188"/>
      <c r="QLY84" s="188"/>
      <c r="QLZ84" s="188"/>
      <c r="QMA84" s="188"/>
      <c r="QMB84" s="188"/>
      <c r="QMC84" s="188"/>
      <c r="QMD84" s="188"/>
      <c r="QME84" s="188"/>
      <c r="QMF84" s="188"/>
      <c r="QMG84" s="188"/>
      <c r="QMH84" s="188"/>
      <c r="QMI84" s="188"/>
      <c r="QMJ84" s="188"/>
      <c r="QMK84" s="188"/>
      <c r="QML84" s="188"/>
      <c r="QMM84" s="188"/>
      <c r="QMN84" s="188"/>
      <c r="QMO84" s="188"/>
      <c r="QMP84" s="188"/>
      <c r="QMQ84" s="188"/>
      <c r="QMR84" s="188"/>
      <c r="QMS84" s="188"/>
      <c r="QMT84" s="188"/>
      <c r="QMU84" s="188"/>
      <c r="QMV84" s="188"/>
      <c r="QMW84" s="188"/>
      <c r="QMX84" s="188"/>
      <c r="QMY84" s="188"/>
      <c r="QMZ84" s="188"/>
      <c r="QNA84" s="188"/>
      <c r="QNB84" s="188"/>
      <c r="QNC84" s="188"/>
      <c r="QND84" s="188"/>
      <c r="QNE84" s="188"/>
      <c r="QNF84" s="188"/>
      <c r="QNG84" s="188"/>
      <c r="QNH84" s="188"/>
      <c r="QNI84" s="188"/>
      <c r="QNJ84" s="188"/>
      <c r="QNK84" s="188"/>
      <c r="QNL84" s="188"/>
      <c r="QNM84" s="188"/>
      <c r="QNN84" s="188"/>
      <c r="QNO84" s="188"/>
      <c r="QNP84" s="188"/>
      <c r="QNQ84" s="188"/>
      <c r="QNR84" s="188"/>
      <c r="QNS84" s="188"/>
      <c r="QNT84" s="188"/>
      <c r="QNU84" s="188"/>
      <c r="QNV84" s="188"/>
      <c r="QNW84" s="188"/>
      <c r="QNX84" s="188"/>
      <c r="QNY84" s="188"/>
      <c r="QNZ84" s="188"/>
      <c r="QOA84" s="188"/>
      <c r="QOB84" s="188"/>
      <c r="QOC84" s="188"/>
      <c r="QOD84" s="188"/>
      <c r="QOE84" s="188"/>
      <c r="QOF84" s="188"/>
      <c r="QOG84" s="188"/>
      <c r="QOH84" s="188"/>
      <c r="QOI84" s="188"/>
      <c r="QOJ84" s="188"/>
      <c r="QOK84" s="188"/>
      <c r="QOL84" s="188"/>
      <c r="QOM84" s="188"/>
      <c r="QON84" s="188"/>
      <c r="QOO84" s="188"/>
      <c r="QOP84" s="188"/>
      <c r="QOQ84" s="188"/>
      <c r="QOR84" s="188"/>
      <c r="QOS84" s="188"/>
      <c r="QOT84" s="188"/>
      <c r="QOU84" s="188"/>
      <c r="QOV84" s="188"/>
      <c r="QOW84" s="188"/>
      <c r="QOX84" s="188"/>
      <c r="QOY84" s="188"/>
      <c r="QOZ84" s="188"/>
      <c r="QPA84" s="188"/>
      <c r="QPB84" s="188"/>
      <c r="QPC84" s="188"/>
      <c r="QPD84" s="188"/>
      <c r="QPE84" s="188"/>
      <c r="QPF84" s="188"/>
      <c r="QPG84" s="188"/>
      <c r="QPH84" s="188"/>
      <c r="QPI84" s="188"/>
      <c r="QPJ84" s="188"/>
      <c r="QPK84" s="188"/>
      <c r="QPL84" s="188"/>
      <c r="QPM84" s="188"/>
      <c r="QPN84" s="188"/>
      <c r="QPO84" s="188"/>
      <c r="QPP84" s="188"/>
      <c r="QPQ84" s="188"/>
      <c r="QPR84" s="188"/>
      <c r="QPS84" s="188"/>
      <c r="QPT84" s="188"/>
      <c r="QPU84" s="188"/>
      <c r="QPV84" s="188"/>
      <c r="QPW84" s="188"/>
      <c r="QPX84" s="188"/>
      <c r="QPY84" s="188"/>
      <c r="QPZ84" s="188"/>
      <c r="QQA84" s="188"/>
      <c r="QQB84" s="188"/>
      <c r="QQC84" s="188"/>
      <c r="QQD84" s="188"/>
      <c r="QQE84" s="188"/>
      <c r="QQF84" s="188"/>
      <c r="QQG84" s="188"/>
      <c r="QQH84" s="188"/>
      <c r="QQI84" s="188"/>
      <c r="QQJ84" s="188"/>
      <c r="QQK84" s="188"/>
      <c r="QQL84" s="188"/>
      <c r="QQM84" s="188"/>
      <c r="QQN84" s="188"/>
      <c r="QQO84" s="188"/>
      <c r="QQP84" s="188"/>
      <c r="QQQ84" s="188"/>
      <c r="QQR84" s="188"/>
      <c r="QQS84" s="188"/>
      <c r="QQT84" s="188"/>
      <c r="QQU84" s="188"/>
      <c r="QQV84" s="188"/>
      <c r="QQW84" s="188"/>
      <c r="QQX84" s="188"/>
      <c r="QQY84" s="188"/>
      <c r="QQZ84" s="188"/>
      <c r="QRA84" s="188"/>
      <c r="QRB84" s="188"/>
      <c r="QRC84" s="188"/>
      <c r="QRD84" s="188"/>
      <c r="QRE84" s="188"/>
      <c r="QRF84" s="188"/>
      <c r="QRG84" s="188"/>
      <c r="QRH84" s="188"/>
      <c r="QRI84" s="188"/>
      <c r="QRJ84" s="188"/>
      <c r="QRK84" s="188"/>
      <c r="QRL84" s="188"/>
      <c r="QRM84" s="188"/>
      <c r="QRN84" s="188"/>
      <c r="QRO84" s="188"/>
      <c r="QRP84" s="188"/>
      <c r="QRQ84" s="188"/>
      <c r="QRR84" s="188"/>
      <c r="QRS84" s="188"/>
      <c r="QRT84" s="188"/>
      <c r="QRU84" s="188"/>
      <c r="QRV84" s="188"/>
      <c r="QRW84" s="188"/>
      <c r="QRX84" s="188"/>
      <c r="QRY84" s="188"/>
      <c r="QRZ84" s="188"/>
      <c r="QSA84" s="188"/>
      <c r="QSB84" s="188"/>
      <c r="QSC84" s="188"/>
      <c r="QSD84" s="188"/>
      <c r="QSE84" s="188"/>
      <c r="QSF84" s="188"/>
      <c r="QSG84" s="188"/>
      <c r="QSH84" s="188"/>
      <c r="QSI84" s="188"/>
      <c r="QSJ84" s="188"/>
      <c r="QSK84" s="188"/>
      <c r="QSL84" s="188"/>
      <c r="QSM84" s="188"/>
      <c r="QSN84" s="188"/>
      <c r="QSO84" s="188"/>
      <c r="QSP84" s="188"/>
      <c r="QSQ84" s="188"/>
      <c r="QSR84" s="188"/>
      <c r="QSS84" s="188"/>
      <c r="QST84" s="188"/>
      <c r="QSU84" s="188"/>
      <c r="QSV84" s="188"/>
      <c r="QSW84" s="188"/>
      <c r="QSX84" s="188"/>
      <c r="QSY84" s="188"/>
      <c r="QSZ84" s="188"/>
      <c r="QTA84" s="188"/>
      <c r="QTB84" s="188"/>
      <c r="QTC84" s="188"/>
      <c r="QTD84" s="188"/>
      <c r="QTE84" s="188"/>
      <c r="QTF84" s="188"/>
      <c r="QTG84" s="188"/>
      <c r="QTH84" s="188"/>
      <c r="QTI84" s="188"/>
      <c r="QTJ84" s="188"/>
      <c r="QTK84" s="188"/>
      <c r="QTL84" s="188"/>
      <c r="QTM84" s="188"/>
      <c r="QTN84" s="188"/>
      <c r="QTO84" s="188"/>
      <c r="QTP84" s="188"/>
      <c r="QTQ84" s="188"/>
      <c r="QTR84" s="188"/>
      <c r="QTS84" s="188"/>
      <c r="QTT84" s="188"/>
      <c r="QTU84" s="188"/>
      <c r="QTV84" s="188"/>
      <c r="QTW84" s="188"/>
      <c r="QTX84" s="188"/>
      <c r="QTY84" s="188"/>
      <c r="QTZ84" s="188"/>
      <c r="QUA84" s="188"/>
      <c r="QUB84" s="188"/>
      <c r="QUC84" s="188"/>
      <c r="QUD84" s="188"/>
      <c r="QUE84" s="188"/>
      <c r="QUF84" s="188"/>
      <c r="QUG84" s="188"/>
      <c r="QUH84" s="188"/>
      <c r="QUI84" s="188"/>
      <c r="QUJ84" s="188"/>
      <c r="QUK84" s="188"/>
      <c r="QUL84" s="188"/>
      <c r="QUM84" s="188"/>
      <c r="QUN84" s="188"/>
      <c r="QUO84" s="188"/>
      <c r="QUP84" s="188"/>
      <c r="QUQ84" s="188"/>
      <c r="QUR84" s="188"/>
      <c r="QUS84" s="188"/>
      <c r="QUT84" s="188"/>
      <c r="QUU84" s="188"/>
      <c r="QUV84" s="188"/>
      <c r="QUW84" s="188"/>
      <c r="QUX84" s="188"/>
      <c r="QUY84" s="188"/>
      <c r="QUZ84" s="188"/>
      <c r="QVA84" s="188"/>
      <c r="QVB84" s="188"/>
      <c r="QVC84" s="188"/>
      <c r="QVD84" s="188"/>
      <c r="QVE84" s="188"/>
      <c r="QVF84" s="188"/>
      <c r="QVG84" s="188"/>
      <c r="QVH84" s="188"/>
      <c r="QVI84" s="188"/>
      <c r="QVJ84" s="188"/>
      <c r="QVK84" s="188"/>
      <c r="QVL84" s="188"/>
      <c r="QVM84" s="188"/>
      <c r="QVN84" s="188"/>
      <c r="QVO84" s="188"/>
      <c r="QVP84" s="188"/>
      <c r="QVQ84" s="188"/>
      <c r="QVR84" s="188"/>
      <c r="QVS84" s="188"/>
      <c r="QVT84" s="188"/>
      <c r="QVU84" s="188"/>
      <c r="QVV84" s="188"/>
      <c r="QVW84" s="188"/>
      <c r="QVX84" s="188"/>
      <c r="QVY84" s="188"/>
      <c r="QVZ84" s="188"/>
      <c r="QWA84" s="188"/>
      <c r="QWB84" s="188"/>
      <c r="QWC84" s="188"/>
      <c r="QWD84" s="188"/>
      <c r="QWE84" s="188"/>
      <c r="QWF84" s="188"/>
      <c r="QWG84" s="188"/>
      <c r="QWH84" s="188"/>
      <c r="QWI84" s="188"/>
      <c r="QWJ84" s="188"/>
      <c r="QWK84" s="188"/>
      <c r="QWL84" s="188"/>
      <c r="QWM84" s="188"/>
      <c r="QWN84" s="188"/>
      <c r="QWO84" s="188"/>
      <c r="QWP84" s="188"/>
      <c r="QWQ84" s="188"/>
      <c r="QWR84" s="188"/>
      <c r="QWS84" s="188"/>
      <c r="QWT84" s="188"/>
      <c r="QWU84" s="188"/>
      <c r="QWV84" s="188"/>
      <c r="QWW84" s="188"/>
      <c r="QWX84" s="188"/>
      <c r="QWY84" s="188"/>
      <c r="QWZ84" s="188"/>
      <c r="QXA84" s="188"/>
      <c r="QXB84" s="188"/>
      <c r="QXC84" s="188"/>
      <c r="QXD84" s="188"/>
      <c r="QXE84" s="188"/>
      <c r="QXF84" s="188"/>
      <c r="QXG84" s="188"/>
      <c r="QXH84" s="188"/>
      <c r="QXI84" s="188"/>
      <c r="QXJ84" s="188"/>
      <c r="QXK84" s="188"/>
      <c r="QXL84" s="188"/>
      <c r="QXM84" s="188"/>
      <c r="QXN84" s="188"/>
      <c r="QXO84" s="188"/>
      <c r="QXP84" s="188"/>
      <c r="QXQ84" s="188"/>
      <c r="QXR84" s="188"/>
      <c r="QXS84" s="188"/>
      <c r="QXT84" s="188"/>
      <c r="QXU84" s="188"/>
      <c r="QXV84" s="188"/>
      <c r="QXW84" s="188"/>
      <c r="QXX84" s="188"/>
      <c r="QXY84" s="188"/>
      <c r="QXZ84" s="188"/>
      <c r="QYA84" s="188"/>
      <c r="QYB84" s="188"/>
      <c r="QYC84" s="188"/>
      <c r="QYD84" s="188"/>
      <c r="QYE84" s="188"/>
      <c r="QYF84" s="188"/>
      <c r="QYG84" s="188"/>
      <c r="QYH84" s="188"/>
      <c r="QYI84" s="188"/>
      <c r="QYJ84" s="188"/>
      <c r="QYK84" s="188"/>
      <c r="QYL84" s="188"/>
      <c r="QYM84" s="188"/>
      <c r="QYN84" s="188"/>
      <c r="QYO84" s="188"/>
      <c r="QYP84" s="188"/>
      <c r="QYQ84" s="188"/>
      <c r="QYR84" s="188"/>
      <c r="QYS84" s="188"/>
      <c r="QYT84" s="188"/>
      <c r="QYU84" s="188"/>
      <c r="QYV84" s="188"/>
      <c r="QYW84" s="188"/>
      <c r="QYX84" s="188"/>
      <c r="QYY84" s="188"/>
      <c r="QYZ84" s="188"/>
      <c r="QZA84" s="188"/>
      <c r="QZB84" s="188"/>
      <c r="QZC84" s="188"/>
      <c r="QZD84" s="188"/>
      <c r="QZE84" s="188"/>
      <c r="QZF84" s="188"/>
      <c r="QZG84" s="188"/>
      <c r="QZH84" s="188"/>
      <c r="QZI84" s="188"/>
      <c r="QZJ84" s="188"/>
      <c r="QZK84" s="188"/>
      <c r="QZL84" s="188"/>
      <c r="QZM84" s="188"/>
      <c r="QZN84" s="188"/>
      <c r="QZO84" s="188"/>
      <c r="QZP84" s="188"/>
      <c r="QZQ84" s="188"/>
      <c r="QZR84" s="188"/>
      <c r="QZS84" s="188"/>
      <c r="QZT84" s="188"/>
      <c r="QZU84" s="188"/>
      <c r="QZV84" s="188"/>
      <c r="QZW84" s="188"/>
      <c r="QZX84" s="188"/>
      <c r="QZY84" s="188"/>
      <c r="QZZ84" s="188"/>
      <c r="RAA84" s="188"/>
      <c r="RAB84" s="188"/>
      <c r="RAC84" s="188"/>
      <c r="RAD84" s="188"/>
      <c r="RAE84" s="188"/>
      <c r="RAF84" s="188"/>
      <c r="RAG84" s="188"/>
      <c r="RAH84" s="188"/>
      <c r="RAI84" s="188"/>
      <c r="RAJ84" s="188"/>
      <c r="RAK84" s="188"/>
      <c r="RAL84" s="188"/>
      <c r="RAM84" s="188"/>
      <c r="RAN84" s="188"/>
      <c r="RAO84" s="188"/>
      <c r="RAP84" s="188"/>
      <c r="RAQ84" s="188"/>
      <c r="RAR84" s="188"/>
      <c r="RAS84" s="188"/>
      <c r="RAT84" s="188"/>
      <c r="RAU84" s="188"/>
      <c r="RAV84" s="188"/>
      <c r="RAW84" s="188"/>
      <c r="RAX84" s="188"/>
      <c r="RAY84" s="188"/>
      <c r="RAZ84" s="188"/>
      <c r="RBA84" s="188"/>
      <c r="RBB84" s="188"/>
      <c r="RBC84" s="188"/>
      <c r="RBD84" s="188"/>
      <c r="RBE84" s="188"/>
      <c r="RBF84" s="188"/>
      <c r="RBG84" s="188"/>
      <c r="RBH84" s="188"/>
      <c r="RBI84" s="188"/>
      <c r="RBJ84" s="188"/>
      <c r="RBK84" s="188"/>
      <c r="RBL84" s="188"/>
      <c r="RBM84" s="188"/>
      <c r="RBN84" s="188"/>
      <c r="RBO84" s="188"/>
      <c r="RBP84" s="188"/>
      <c r="RBQ84" s="188"/>
      <c r="RBR84" s="188"/>
      <c r="RBS84" s="188"/>
      <c r="RBT84" s="188"/>
      <c r="RBU84" s="188"/>
      <c r="RBV84" s="188"/>
      <c r="RBW84" s="188"/>
      <c r="RBX84" s="188"/>
      <c r="RBY84" s="188"/>
      <c r="RBZ84" s="188"/>
      <c r="RCA84" s="188"/>
      <c r="RCB84" s="188"/>
      <c r="RCC84" s="188"/>
      <c r="RCD84" s="188"/>
      <c r="RCE84" s="188"/>
      <c r="RCF84" s="188"/>
      <c r="RCG84" s="188"/>
      <c r="RCH84" s="188"/>
      <c r="RCI84" s="188"/>
      <c r="RCJ84" s="188"/>
      <c r="RCK84" s="188"/>
      <c r="RCL84" s="188"/>
      <c r="RCM84" s="188"/>
      <c r="RCN84" s="188"/>
      <c r="RCO84" s="188"/>
      <c r="RCP84" s="188"/>
      <c r="RCQ84" s="188"/>
      <c r="RCR84" s="188"/>
      <c r="RCS84" s="188"/>
      <c r="RCT84" s="188"/>
      <c r="RCU84" s="188"/>
      <c r="RCV84" s="188"/>
      <c r="RCW84" s="188"/>
      <c r="RCX84" s="188"/>
      <c r="RCY84" s="188"/>
      <c r="RCZ84" s="188"/>
      <c r="RDA84" s="188"/>
      <c r="RDB84" s="188"/>
      <c r="RDC84" s="188"/>
      <c r="RDD84" s="188"/>
      <c r="RDE84" s="188"/>
      <c r="RDF84" s="188"/>
      <c r="RDG84" s="188"/>
      <c r="RDH84" s="188"/>
      <c r="RDI84" s="188"/>
      <c r="RDJ84" s="188"/>
      <c r="RDK84" s="188"/>
      <c r="RDL84" s="188"/>
      <c r="RDM84" s="188"/>
      <c r="RDN84" s="188"/>
      <c r="RDO84" s="188"/>
      <c r="RDP84" s="188"/>
      <c r="RDQ84" s="188"/>
      <c r="RDR84" s="188"/>
      <c r="RDS84" s="188"/>
      <c r="RDT84" s="188"/>
      <c r="RDU84" s="188"/>
      <c r="RDV84" s="188"/>
      <c r="RDW84" s="188"/>
      <c r="RDX84" s="188"/>
      <c r="RDY84" s="188"/>
      <c r="RDZ84" s="188"/>
      <c r="REA84" s="188"/>
      <c r="REB84" s="188"/>
      <c r="REC84" s="188"/>
      <c r="RED84" s="188"/>
      <c r="REE84" s="188"/>
      <c r="REF84" s="188"/>
      <c r="REG84" s="188"/>
      <c r="REH84" s="188"/>
      <c r="REI84" s="188"/>
      <c r="REJ84" s="188"/>
      <c r="REK84" s="188"/>
      <c r="REL84" s="188"/>
      <c r="REM84" s="188"/>
      <c r="REN84" s="188"/>
      <c r="REO84" s="188"/>
      <c r="REP84" s="188"/>
      <c r="REQ84" s="188"/>
      <c r="RER84" s="188"/>
      <c r="RES84" s="188"/>
      <c r="RET84" s="188"/>
      <c r="REU84" s="188"/>
      <c r="REV84" s="188"/>
      <c r="REW84" s="188"/>
      <c r="REX84" s="188"/>
      <c r="REY84" s="188"/>
      <c r="REZ84" s="188"/>
      <c r="RFA84" s="188"/>
      <c r="RFB84" s="188"/>
      <c r="RFC84" s="188"/>
      <c r="RFD84" s="188"/>
      <c r="RFE84" s="188"/>
      <c r="RFF84" s="188"/>
      <c r="RFG84" s="188"/>
      <c r="RFH84" s="188"/>
      <c r="RFI84" s="188"/>
      <c r="RFJ84" s="188"/>
      <c r="RFK84" s="188"/>
      <c r="RFL84" s="188"/>
      <c r="RFM84" s="188"/>
      <c r="RFN84" s="188"/>
      <c r="RFO84" s="188"/>
      <c r="RFP84" s="188"/>
      <c r="RFQ84" s="188"/>
      <c r="RFR84" s="188"/>
      <c r="RFS84" s="188"/>
      <c r="RFT84" s="188"/>
      <c r="RFU84" s="188"/>
      <c r="RFV84" s="188"/>
      <c r="RFW84" s="188"/>
      <c r="RFX84" s="188"/>
      <c r="RFY84" s="188"/>
      <c r="RFZ84" s="188"/>
      <c r="RGA84" s="188"/>
      <c r="RGB84" s="188"/>
      <c r="RGC84" s="188"/>
      <c r="RGD84" s="188"/>
      <c r="RGE84" s="188"/>
      <c r="RGF84" s="188"/>
      <c r="RGG84" s="188"/>
      <c r="RGH84" s="188"/>
      <c r="RGI84" s="188"/>
      <c r="RGJ84" s="188"/>
      <c r="RGK84" s="188"/>
      <c r="RGL84" s="188"/>
      <c r="RGM84" s="188"/>
      <c r="RGN84" s="188"/>
      <c r="RGO84" s="188"/>
      <c r="RGP84" s="188"/>
      <c r="RGQ84" s="188"/>
      <c r="RGR84" s="188"/>
      <c r="RGS84" s="188"/>
      <c r="RGT84" s="188"/>
      <c r="RGU84" s="188"/>
      <c r="RGV84" s="188"/>
      <c r="RGW84" s="188"/>
      <c r="RGX84" s="188"/>
      <c r="RGY84" s="188"/>
      <c r="RGZ84" s="188"/>
      <c r="RHA84" s="188"/>
      <c r="RHB84" s="188"/>
      <c r="RHC84" s="188"/>
      <c r="RHD84" s="188"/>
      <c r="RHE84" s="188"/>
      <c r="RHF84" s="188"/>
      <c r="RHG84" s="188"/>
      <c r="RHH84" s="188"/>
      <c r="RHI84" s="188"/>
      <c r="RHJ84" s="188"/>
      <c r="RHK84" s="188"/>
      <c r="RHL84" s="188"/>
      <c r="RHM84" s="188"/>
      <c r="RHN84" s="188"/>
      <c r="RHO84" s="188"/>
      <c r="RHP84" s="188"/>
      <c r="RHQ84" s="188"/>
      <c r="RHR84" s="188"/>
      <c r="RHS84" s="188"/>
      <c r="RHT84" s="188"/>
      <c r="RHU84" s="188"/>
      <c r="RHV84" s="188"/>
      <c r="RHW84" s="188"/>
      <c r="RHX84" s="188"/>
      <c r="RHY84" s="188"/>
      <c r="RHZ84" s="188"/>
      <c r="RIA84" s="188"/>
      <c r="RIB84" s="188"/>
      <c r="RIC84" s="188"/>
      <c r="RID84" s="188"/>
      <c r="RIE84" s="188"/>
      <c r="RIF84" s="188"/>
      <c r="RIG84" s="188"/>
      <c r="RIH84" s="188"/>
      <c r="RII84" s="188"/>
      <c r="RIJ84" s="188"/>
      <c r="RIK84" s="188"/>
      <c r="RIL84" s="188"/>
      <c r="RIM84" s="188"/>
      <c r="RIN84" s="188"/>
      <c r="RIO84" s="188"/>
      <c r="RIP84" s="188"/>
      <c r="RIQ84" s="188"/>
      <c r="RIR84" s="188"/>
      <c r="RIS84" s="188"/>
      <c r="RIT84" s="188"/>
      <c r="RIU84" s="188"/>
      <c r="RIV84" s="188"/>
      <c r="RIW84" s="188"/>
      <c r="RIX84" s="188"/>
      <c r="RIY84" s="188"/>
      <c r="RIZ84" s="188"/>
      <c r="RJA84" s="188"/>
      <c r="RJB84" s="188"/>
      <c r="RJC84" s="188"/>
      <c r="RJD84" s="188"/>
      <c r="RJE84" s="188"/>
      <c r="RJF84" s="188"/>
      <c r="RJG84" s="188"/>
      <c r="RJH84" s="188"/>
      <c r="RJI84" s="188"/>
      <c r="RJJ84" s="188"/>
      <c r="RJK84" s="188"/>
      <c r="RJL84" s="188"/>
      <c r="RJM84" s="188"/>
      <c r="RJN84" s="188"/>
      <c r="RJO84" s="188"/>
      <c r="RJP84" s="188"/>
      <c r="RJQ84" s="188"/>
      <c r="RJR84" s="188"/>
      <c r="RJS84" s="188"/>
      <c r="RJT84" s="188"/>
      <c r="RJU84" s="188"/>
      <c r="RJV84" s="188"/>
      <c r="RJW84" s="188"/>
      <c r="RJX84" s="188"/>
      <c r="RJY84" s="188"/>
      <c r="RJZ84" s="188"/>
      <c r="RKA84" s="188"/>
      <c r="RKB84" s="188"/>
      <c r="RKC84" s="188"/>
      <c r="RKD84" s="188"/>
      <c r="RKE84" s="188"/>
      <c r="RKF84" s="188"/>
      <c r="RKG84" s="188"/>
      <c r="RKH84" s="188"/>
      <c r="RKI84" s="188"/>
      <c r="RKJ84" s="188"/>
      <c r="RKK84" s="188"/>
      <c r="RKL84" s="188"/>
      <c r="RKM84" s="188"/>
      <c r="RKN84" s="188"/>
      <c r="RKO84" s="188"/>
      <c r="RKP84" s="188"/>
      <c r="RKQ84" s="188"/>
      <c r="RKR84" s="188"/>
      <c r="RKS84" s="188"/>
      <c r="RKT84" s="188"/>
      <c r="RKU84" s="188"/>
      <c r="RKV84" s="188"/>
      <c r="RKW84" s="188"/>
      <c r="RKX84" s="188"/>
      <c r="RKY84" s="188"/>
      <c r="RKZ84" s="188"/>
      <c r="RLA84" s="188"/>
      <c r="RLB84" s="188"/>
      <c r="RLC84" s="188"/>
      <c r="RLD84" s="188"/>
      <c r="RLE84" s="188"/>
      <c r="RLF84" s="188"/>
      <c r="RLG84" s="188"/>
      <c r="RLH84" s="188"/>
      <c r="RLI84" s="188"/>
      <c r="RLJ84" s="188"/>
      <c r="RLK84" s="188"/>
      <c r="RLL84" s="188"/>
      <c r="RLM84" s="188"/>
      <c r="RLN84" s="188"/>
      <c r="RLO84" s="188"/>
      <c r="RLP84" s="188"/>
      <c r="RLQ84" s="188"/>
      <c r="RLR84" s="188"/>
      <c r="RLS84" s="188"/>
      <c r="RLT84" s="188"/>
      <c r="RLU84" s="188"/>
      <c r="RLV84" s="188"/>
      <c r="RLW84" s="188"/>
      <c r="RLX84" s="188"/>
      <c r="RLY84" s="188"/>
      <c r="RLZ84" s="188"/>
      <c r="RMA84" s="188"/>
      <c r="RMB84" s="188"/>
      <c r="RMC84" s="188"/>
      <c r="RMD84" s="188"/>
      <c r="RME84" s="188"/>
      <c r="RMF84" s="188"/>
      <c r="RMG84" s="188"/>
      <c r="RMH84" s="188"/>
      <c r="RMI84" s="188"/>
      <c r="RMJ84" s="188"/>
      <c r="RMK84" s="188"/>
      <c r="RML84" s="188"/>
      <c r="RMM84" s="188"/>
      <c r="RMN84" s="188"/>
      <c r="RMO84" s="188"/>
      <c r="RMP84" s="188"/>
      <c r="RMQ84" s="188"/>
      <c r="RMR84" s="188"/>
      <c r="RMS84" s="188"/>
      <c r="RMT84" s="188"/>
      <c r="RMU84" s="188"/>
      <c r="RMV84" s="188"/>
      <c r="RMW84" s="188"/>
      <c r="RMX84" s="188"/>
      <c r="RMY84" s="188"/>
      <c r="RMZ84" s="188"/>
      <c r="RNA84" s="188"/>
      <c r="RNB84" s="188"/>
      <c r="RNC84" s="188"/>
      <c r="RND84" s="188"/>
      <c r="RNE84" s="188"/>
      <c r="RNF84" s="188"/>
      <c r="RNG84" s="188"/>
      <c r="RNH84" s="188"/>
      <c r="RNI84" s="188"/>
      <c r="RNJ84" s="188"/>
      <c r="RNK84" s="188"/>
      <c r="RNL84" s="188"/>
      <c r="RNM84" s="188"/>
      <c r="RNN84" s="188"/>
      <c r="RNO84" s="188"/>
      <c r="RNP84" s="188"/>
      <c r="RNQ84" s="188"/>
      <c r="RNR84" s="188"/>
      <c r="RNS84" s="188"/>
      <c r="RNT84" s="188"/>
      <c r="RNU84" s="188"/>
      <c r="RNV84" s="188"/>
      <c r="RNW84" s="188"/>
      <c r="RNX84" s="188"/>
      <c r="RNY84" s="188"/>
      <c r="RNZ84" s="188"/>
      <c r="ROA84" s="188"/>
      <c r="ROB84" s="188"/>
      <c r="ROC84" s="188"/>
      <c r="ROD84" s="188"/>
      <c r="ROE84" s="188"/>
      <c r="ROF84" s="188"/>
      <c r="ROG84" s="188"/>
      <c r="ROH84" s="188"/>
      <c r="ROI84" s="188"/>
      <c r="ROJ84" s="188"/>
      <c r="ROK84" s="188"/>
      <c r="ROL84" s="188"/>
      <c r="ROM84" s="188"/>
      <c r="RON84" s="188"/>
      <c r="ROO84" s="188"/>
      <c r="ROP84" s="188"/>
      <c r="ROQ84" s="188"/>
      <c r="ROR84" s="188"/>
      <c r="ROS84" s="188"/>
      <c r="ROT84" s="188"/>
      <c r="ROU84" s="188"/>
      <c r="ROV84" s="188"/>
      <c r="ROW84" s="188"/>
      <c r="ROX84" s="188"/>
      <c r="ROY84" s="188"/>
      <c r="ROZ84" s="188"/>
      <c r="RPA84" s="188"/>
      <c r="RPB84" s="188"/>
      <c r="RPC84" s="188"/>
      <c r="RPD84" s="188"/>
      <c r="RPE84" s="188"/>
      <c r="RPF84" s="188"/>
      <c r="RPG84" s="188"/>
      <c r="RPH84" s="188"/>
      <c r="RPI84" s="188"/>
      <c r="RPJ84" s="188"/>
      <c r="RPK84" s="188"/>
      <c r="RPL84" s="188"/>
      <c r="RPM84" s="188"/>
      <c r="RPN84" s="188"/>
      <c r="RPO84" s="188"/>
      <c r="RPP84" s="188"/>
      <c r="RPQ84" s="188"/>
      <c r="RPR84" s="188"/>
      <c r="RPS84" s="188"/>
      <c r="RPT84" s="188"/>
      <c r="RPU84" s="188"/>
      <c r="RPV84" s="188"/>
      <c r="RPW84" s="188"/>
      <c r="RPX84" s="188"/>
      <c r="RPY84" s="188"/>
      <c r="RPZ84" s="188"/>
      <c r="RQA84" s="188"/>
      <c r="RQB84" s="188"/>
      <c r="RQC84" s="188"/>
      <c r="RQD84" s="188"/>
      <c r="RQE84" s="188"/>
      <c r="RQF84" s="188"/>
      <c r="RQG84" s="188"/>
      <c r="RQH84" s="188"/>
      <c r="RQI84" s="188"/>
      <c r="RQJ84" s="188"/>
      <c r="RQK84" s="188"/>
      <c r="RQL84" s="188"/>
      <c r="RQM84" s="188"/>
      <c r="RQN84" s="188"/>
      <c r="RQO84" s="188"/>
      <c r="RQP84" s="188"/>
      <c r="RQQ84" s="188"/>
      <c r="RQR84" s="188"/>
      <c r="RQS84" s="188"/>
      <c r="RQT84" s="188"/>
      <c r="RQU84" s="188"/>
      <c r="RQV84" s="188"/>
      <c r="RQW84" s="188"/>
      <c r="RQX84" s="188"/>
      <c r="RQY84" s="188"/>
      <c r="RQZ84" s="188"/>
      <c r="RRA84" s="188"/>
      <c r="RRB84" s="188"/>
      <c r="RRC84" s="188"/>
      <c r="RRD84" s="188"/>
      <c r="RRE84" s="188"/>
      <c r="RRF84" s="188"/>
      <c r="RRG84" s="188"/>
      <c r="RRH84" s="188"/>
      <c r="RRI84" s="188"/>
      <c r="RRJ84" s="188"/>
      <c r="RRK84" s="188"/>
      <c r="RRL84" s="188"/>
      <c r="RRM84" s="188"/>
      <c r="RRN84" s="188"/>
      <c r="RRO84" s="188"/>
      <c r="RRP84" s="188"/>
      <c r="RRQ84" s="188"/>
      <c r="RRR84" s="188"/>
      <c r="RRS84" s="188"/>
      <c r="RRT84" s="188"/>
      <c r="RRU84" s="188"/>
      <c r="RRV84" s="188"/>
      <c r="RRW84" s="188"/>
      <c r="RRX84" s="188"/>
      <c r="RRY84" s="188"/>
      <c r="RRZ84" s="188"/>
      <c r="RSA84" s="188"/>
      <c r="RSB84" s="188"/>
      <c r="RSC84" s="188"/>
      <c r="RSD84" s="188"/>
      <c r="RSE84" s="188"/>
      <c r="RSF84" s="188"/>
      <c r="RSG84" s="188"/>
      <c r="RSH84" s="188"/>
      <c r="RSI84" s="188"/>
      <c r="RSJ84" s="188"/>
      <c r="RSK84" s="188"/>
      <c r="RSL84" s="188"/>
      <c r="RSM84" s="188"/>
      <c r="RSN84" s="188"/>
      <c r="RSO84" s="188"/>
      <c r="RSP84" s="188"/>
      <c r="RSQ84" s="188"/>
      <c r="RSR84" s="188"/>
      <c r="RSS84" s="188"/>
      <c r="RST84" s="188"/>
      <c r="RSU84" s="188"/>
      <c r="RSV84" s="188"/>
      <c r="RSW84" s="188"/>
      <c r="RSX84" s="188"/>
      <c r="RSY84" s="188"/>
      <c r="RSZ84" s="188"/>
      <c r="RTA84" s="188"/>
      <c r="RTB84" s="188"/>
      <c r="RTC84" s="188"/>
      <c r="RTD84" s="188"/>
      <c r="RTE84" s="188"/>
      <c r="RTF84" s="188"/>
      <c r="RTG84" s="188"/>
      <c r="RTH84" s="188"/>
      <c r="RTI84" s="188"/>
      <c r="RTJ84" s="188"/>
      <c r="RTK84" s="188"/>
      <c r="RTL84" s="188"/>
      <c r="RTM84" s="188"/>
      <c r="RTN84" s="188"/>
      <c r="RTO84" s="188"/>
      <c r="RTP84" s="188"/>
      <c r="RTQ84" s="188"/>
      <c r="RTR84" s="188"/>
      <c r="RTS84" s="188"/>
      <c r="RTT84" s="188"/>
      <c r="RTU84" s="188"/>
      <c r="RTV84" s="188"/>
      <c r="RTW84" s="188"/>
      <c r="RTX84" s="188"/>
      <c r="RTY84" s="188"/>
      <c r="RTZ84" s="188"/>
      <c r="RUA84" s="188"/>
      <c r="RUB84" s="188"/>
      <c r="RUC84" s="188"/>
      <c r="RUD84" s="188"/>
      <c r="RUE84" s="188"/>
      <c r="RUF84" s="188"/>
      <c r="RUG84" s="188"/>
      <c r="RUH84" s="188"/>
      <c r="RUI84" s="188"/>
      <c r="RUJ84" s="188"/>
      <c r="RUK84" s="188"/>
      <c r="RUL84" s="188"/>
      <c r="RUM84" s="188"/>
      <c r="RUN84" s="188"/>
      <c r="RUO84" s="188"/>
      <c r="RUP84" s="188"/>
      <c r="RUQ84" s="188"/>
      <c r="RUR84" s="188"/>
      <c r="RUS84" s="188"/>
      <c r="RUT84" s="188"/>
      <c r="RUU84" s="188"/>
      <c r="RUV84" s="188"/>
      <c r="RUW84" s="188"/>
      <c r="RUX84" s="188"/>
      <c r="RUY84" s="188"/>
      <c r="RUZ84" s="188"/>
      <c r="RVA84" s="188"/>
      <c r="RVB84" s="188"/>
      <c r="RVC84" s="188"/>
      <c r="RVD84" s="188"/>
      <c r="RVE84" s="188"/>
      <c r="RVF84" s="188"/>
      <c r="RVG84" s="188"/>
      <c r="RVH84" s="188"/>
      <c r="RVI84" s="188"/>
      <c r="RVJ84" s="188"/>
      <c r="RVK84" s="188"/>
      <c r="RVL84" s="188"/>
      <c r="RVM84" s="188"/>
      <c r="RVN84" s="188"/>
      <c r="RVO84" s="188"/>
      <c r="RVP84" s="188"/>
      <c r="RVQ84" s="188"/>
      <c r="RVR84" s="188"/>
      <c r="RVS84" s="188"/>
      <c r="RVT84" s="188"/>
      <c r="RVU84" s="188"/>
      <c r="RVV84" s="188"/>
      <c r="RVW84" s="188"/>
      <c r="RVX84" s="188"/>
      <c r="RVY84" s="188"/>
      <c r="RVZ84" s="188"/>
      <c r="RWA84" s="188"/>
      <c r="RWB84" s="188"/>
      <c r="RWC84" s="188"/>
      <c r="RWD84" s="188"/>
      <c r="RWE84" s="188"/>
      <c r="RWF84" s="188"/>
      <c r="RWG84" s="188"/>
      <c r="RWH84" s="188"/>
      <c r="RWI84" s="188"/>
      <c r="RWJ84" s="188"/>
      <c r="RWK84" s="188"/>
      <c r="RWL84" s="188"/>
      <c r="RWM84" s="188"/>
      <c r="RWN84" s="188"/>
      <c r="RWO84" s="188"/>
      <c r="RWP84" s="188"/>
      <c r="RWQ84" s="188"/>
      <c r="RWR84" s="188"/>
      <c r="RWS84" s="188"/>
      <c r="RWT84" s="188"/>
      <c r="RWU84" s="188"/>
      <c r="RWV84" s="188"/>
      <c r="RWW84" s="188"/>
      <c r="RWX84" s="188"/>
      <c r="RWY84" s="188"/>
      <c r="RWZ84" s="188"/>
      <c r="RXA84" s="188"/>
      <c r="RXB84" s="188"/>
      <c r="RXC84" s="188"/>
      <c r="RXD84" s="188"/>
      <c r="RXE84" s="188"/>
      <c r="RXF84" s="188"/>
      <c r="RXG84" s="188"/>
      <c r="RXH84" s="188"/>
      <c r="RXI84" s="188"/>
      <c r="RXJ84" s="188"/>
      <c r="RXK84" s="188"/>
      <c r="RXL84" s="188"/>
      <c r="RXM84" s="188"/>
      <c r="RXN84" s="188"/>
      <c r="RXO84" s="188"/>
      <c r="RXP84" s="188"/>
      <c r="RXQ84" s="188"/>
      <c r="RXR84" s="188"/>
      <c r="RXS84" s="188"/>
      <c r="RXT84" s="188"/>
      <c r="RXU84" s="188"/>
      <c r="RXV84" s="188"/>
      <c r="RXW84" s="188"/>
      <c r="RXX84" s="188"/>
      <c r="RXY84" s="188"/>
      <c r="RXZ84" s="188"/>
      <c r="RYA84" s="188"/>
      <c r="RYB84" s="188"/>
      <c r="RYC84" s="188"/>
      <c r="RYD84" s="188"/>
      <c r="RYE84" s="188"/>
      <c r="RYF84" s="188"/>
      <c r="RYG84" s="188"/>
      <c r="RYH84" s="188"/>
      <c r="RYI84" s="188"/>
      <c r="RYJ84" s="188"/>
      <c r="RYK84" s="188"/>
      <c r="RYL84" s="188"/>
      <c r="RYM84" s="188"/>
      <c r="RYN84" s="188"/>
      <c r="RYO84" s="188"/>
      <c r="RYP84" s="188"/>
      <c r="RYQ84" s="188"/>
      <c r="RYR84" s="188"/>
      <c r="RYS84" s="188"/>
      <c r="RYT84" s="188"/>
      <c r="RYU84" s="188"/>
      <c r="RYV84" s="188"/>
      <c r="RYW84" s="188"/>
      <c r="RYX84" s="188"/>
      <c r="RYY84" s="188"/>
      <c r="RYZ84" s="188"/>
      <c r="RZA84" s="188"/>
      <c r="RZB84" s="188"/>
      <c r="RZC84" s="188"/>
      <c r="RZD84" s="188"/>
      <c r="RZE84" s="188"/>
      <c r="RZF84" s="188"/>
      <c r="RZG84" s="188"/>
      <c r="RZH84" s="188"/>
      <c r="RZI84" s="188"/>
      <c r="RZJ84" s="188"/>
      <c r="RZK84" s="188"/>
      <c r="RZL84" s="188"/>
      <c r="RZM84" s="188"/>
      <c r="RZN84" s="188"/>
      <c r="RZO84" s="188"/>
      <c r="RZP84" s="188"/>
      <c r="RZQ84" s="188"/>
      <c r="RZR84" s="188"/>
      <c r="RZS84" s="188"/>
      <c r="RZT84" s="188"/>
      <c r="RZU84" s="188"/>
      <c r="RZV84" s="188"/>
      <c r="RZW84" s="188"/>
      <c r="RZX84" s="188"/>
      <c r="RZY84" s="188"/>
      <c r="RZZ84" s="188"/>
      <c r="SAA84" s="188"/>
      <c r="SAB84" s="188"/>
      <c r="SAC84" s="188"/>
      <c r="SAD84" s="188"/>
      <c r="SAE84" s="188"/>
      <c r="SAF84" s="188"/>
      <c r="SAG84" s="188"/>
      <c r="SAH84" s="188"/>
      <c r="SAI84" s="188"/>
      <c r="SAJ84" s="188"/>
      <c r="SAK84" s="188"/>
      <c r="SAL84" s="188"/>
      <c r="SAM84" s="188"/>
      <c r="SAN84" s="188"/>
      <c r="SAO84" s="188"/>
      <c r="SAP84" s="188"/>
      <c r="SAQ84" s="188"/>
      <c r="SAR84" s="188"/>
      <c r="SAS84" s="188"/>
      <c r="SAT84" s="188"/>
      <c r="SAU84" s="188"/>
      <c r="SAV84" s="188"/>
      <c r="SAW84" s="188"/>
      <c r="SAX84" s="188"/>
      <c r="SAY84" s="188"/>
      <c r="SAZ84" s="188"/>
      <c r="SBA84" s="188"/>
      <c r="SBB84" s="188"/>
      <c r="SBC84" s="188"/>
      <c r="SBD84" s="188"/>
      <c r="SBE84" s="188"/>
      <c r="SBF84" s="188"/>
      <c r="SBG84" s="188"/>
      <c r="SBH84" s="188"/>
      <c r="SBI84" s="188"/>
      <c r="SBJ84" s="188"/>
      <c r="SBK84" s="188"/>
      <c r="SBL84" s="188"/>
      <c r="SBM84" s="188"/>
      <c r="SBN84" s="188"/>
      <c r="SBO84" s="188"/>
      <c r="SBP84" s="188"/>
      <c r="SBQ84" s="188"/>
      <c r="SBR84" s="188"/>
      <c r="SBS84" s="188"/>
      <c r="SBT84" s="188"/>
      <c r="SBU84" s="188"/>
      <c r="SBV84" s="188"/>
      <c r="SBW84" s="188"/>
      <c r="SBX84" s="188"/>
      <c r="SBY84" s="188"/>
      <c r="SBZ84" s="188"/>
      <c r="SCA84" s="188"/>
      <c r="SCB84" s="188"/>
      <c r="SCC84" s="188"/>
      <c r="SCD84" s="188"/>
      <c r="SCE84" s="188"/>
      <c r="SCF84" s="188"/>
      <c r="SCG84" s="188"/>
      <c r="SCH84" s="188"/>
      <c r="SCI84" s="188"/>
      <c r="SCJ84" s="188"/>
      <c r="SCK84" s="188"/>
      <c r="SCL84" s="188"/>
      <c r="SCM84" s="188"/>
      <c r="SCN84" s="188"/>
      <c r="SCO84" s="188"/>
      <c r="SCP84" s="188"/>
      <c r="SCQ84" s="188"/>
      <c r="SCR84" s="188"/>
      <c r="SCS84" s="188"/>
      <c r="SCT84" s="188"/>
      <c r="SCU84" s="188"/>
      <c r="SCV84" s="188"/>
      <c r="SCW84" s="188"/>
      <c r="SCX84" s="188"/>
      <c r="SCY84" s="188"/>
      <c r="SCZ84" s="188"/>
      <c r="SDA84" s="188"/>
      <c r="SDB84" s="188"/>
      <c r="SDC84" s="188"/>
      <c r="SDD84" s="188"/>
      <c r="SDE84" s="188"/>
      <c r="SDF84" s="188"/>
      <c r="SDG84" s="188"/>
      <c r="SDH84" s="188"/>
      <c r="SDI84" s="188"/>
      <c r="SDJ84" s="188"/>
      <c r="SDK84" s="188"/>
      <c r="SDL84" s="188"/>
      <c r="SDM84" s="188"/>
      <c r="SDN84" s="188"/>
      <c r="SDO84" s="188"/>
      <c r="SDP84" s="188"/>
      <c r="SDQ84" s="188"/>
      <c r="SDR84" s="188"/>
      <c r="SDS84" s="188"/>
      <c r="SDT84" s="188"/>
      <c r="SDU84" s="188"/>
      <c r="SDV84" s="188"/>
      <c r="SDW84" s="188"/>
      <c r="SDX84" s="188"/>
      <c r="SDY84" s="188"/>
      <c r="SDZ84" s="188"/>
      <c r="SEA84" s="188"/>
      <c r="SEB84" s="188"/>
      <c r="SEC84" s="188"/>
      <c r="SED84" s="188"/>
      <c r="SEE84" s="188"/>
      <c r="SEF84" s="188"/>
      <c r="SEG84" s="188"/>
      <c r="SEH84" s="188"/>
      <c r="SEI84" s="188"/>
      <c r="SEJ84" s="188"/>
      <c r="SEK84" s="188"/>
      <c r="SEL84" s="188"/>
      <c r="SEM84" s="188"/>
      <c r="SEN84" s="188"/>
      <c r="SEO84" s="188"/>
      <c r="SEP84" s="188"/>
      <c r="SEQ84" s="188"/>
      <c r="SER84" s="188"/>
      <c r="SES84" s="188"/>
      <c r="SET84" s="188"/>
      <c r="SEU84" s="188"/>
      <c r="SEV84" s="188"/>
      <c r="SEW84" s="188"/>
      <c r="SEX84" s="188"/>
      <c r="SEY84" s="188"/>
      <c r="SEZ84" s="188"/>
      <c r="SFA84" s="188"/>
      <c r="SFB84" s="188"/>
      <c r="SFC84" s="188"/>
      <c r="SFD84" s="188"/>
      <c r="SFE84" s="188"/>
      <c r="SFF84" s="188"/>
      <c r="SFG84" s="188"/>
      <c r="SFH84" s="188"/>
      <c r="SFI84" s="188"/>
      <c r="SFJ84" s="188"/>
      <c r="SFK84" s="188"/>
      <c r="SFL84" s="188"/>
      <c r="SFM84" s="188"/>
      <c r="SFN84" s="188"/>
      <c r="SFO84" s="188"/>
      <c r="SFP84" s="188"/>
      <c r="SFQ84" s="188"/>
      <c r="SFR84" s="188"/>
      <c r="SFS84" s="188"/>
      <c r="SFT84" s="188"/>
      <c r="SFU84" s="188"/>
      <c r="SFV84" s="188"/>
      <c r="SFW84" s="188"/>
      <c r="SFX84" s="188"/>
      <c r="SFY84" s="188"/>
      <c r="SFZ84" s="188"/>
      <c r="SGA84" s="188"/>
      <c r="SGB84" s="188"/>
      <c r="SGC84" s="188"/>
      <c r="SGD84" s="188"/>
      <c r="SGE84" s="188"/>
      <c r="SGF84" s="188"/>
      <c r="SGG84" s="188"/>
      <c r="SGH84" s="188"/>
      <c r="SGI84" s="188"/>
      <c r="SGJ84" s="188"/>
      <c r="SGK84" s="188"/>
      <c r="SGL84" s="188"/>
      <c r="SGM84" s="188"/>
      <c r="SGN84" s="188"/>
      <c r="SGO84" s="188"/>
      <c r="SGP84" s="188"/>
      <c r="SGQ84" s="188"/>
      <c r="SGR84" s="188"/>
      <c r="SGS84" s="188"/>
      <c r="SGT84" s="188"/>
      <c r="SGU84" s="188"/>
      <c r="SGV84" s="188"/>
      <c r="SGW84" s="188"/>
      <c r="SGX84" s="188"/>
      <c r="SGY84" s="188"/>
      <c r="SGZ84" s="188"/>
      <c r="SHA84" s="188"/>
      <c r="SHB84" s="188"/>
      <c r="SHC84" s="188"/>
      <c r="SHD84" s="188"/>
      <c r="SHE84" s="188"/>
      <c r="SHF84" s="188"/>
      <c r="SHG84" s="188"/>
      <c r="SHH84" s="188"/>
      <c r="SHI84" s="188"/>
      <c r="SHJ84" s="188"/>
      <c r="SHK84" s="188"/>
      <c r="SHL84" s="188"/>
      <c r="SHM84" s="188"/>
      <c r="SHN84" s="188"/>
      <c r="SHO84" s="188"/>
      <c r="SHP84" s="188"/>
      <c r="SHQ84" s="188"/>
      <c r="SHR84" s="188"/>
      <c r="SHS84" s="188"/>
      <c r="SHT84" s="188"/>
      <c r="SHU84" s="188"/>
      <c r="SHV84" s="188"/>
      <c r="SHW84" s="188"/>
      <c r="SHX84" s="188"/>
      <c r="SHY84" s="188"/>
      <c r="SHZ84" s="188"/>
      <c r="SIA84" s="188"/>
      <c r="SIB84" s="188"/>
      <c r="SIC84" s="188"/>
      <c r="SID84" s="188"/>
      <c r="SIE84" s="188"/>
      <c r="SIF84" s="188"/>
      <c r="SIG84" s="188"/>
      <c r="SIH84" s="188"/>
      <c r="SII84" s="188"/>
      <c r="SIJ84" s="188"/>
      <c r="SIK84" s="188"/>
      <c r="SIL84" s="188"/>
      <c r="SIM84" s="188"/>
      <c r="SIN84" s="188"/>
      <c r="SIO84" s="188"/>
      <c r="SIP84" s="188"/>
      <c r="SIQ84" s="188"/>
      <c r="SIR84" s="188"/>
      <c r="SIS84" s="188"/>
      <c r="SIT84" s="188"/>
      <c r="SIU84" s="188"/>
      <c r="SIV84" s="188"/>
      <c r="SIW84" s="188"/>
      <c r="SIX84" s="188"/>
      <c r="SIY84" s="188"/>
      <c r="SIZ84" s="188"/>
      <c r="SJA84" s="188"/>
      <c r="SJB84" s="188"/>
      <c r="SJC84" s="188"/>
      <c r="SJD84" s="188"/>
      <c r="SJE84" s="188"/>
      <c r="SJF84" s="188"/>
      <c r="SJG84" s="188"/>
      <c r="SJH84" s="188"/>
      <c r="SJI84" s="188"/>
      <c r="SJJ84" s="188"/>
      <c r="SJK84" s="188"/>
      <c r="SJL84" s="188"/>
      <c r="SJM84" s="188"/>
      <c r="SJN84" s="188"/>
      <c r="SJO84" s="188"/>
      <c r="SJP84" s="188"/>
      <c r="SJQ84" s="188"/>
      <c r="SJR84" s="188"/>
      <c r="SJS84" s="188"/>
      <c r="SJT84" s="188"/>
      <c r="SJU84" s="188"/>
      <c r="SJV84" s="188"/>
      <c r="SJW84" s="188"/>
      <c r="SJX84" s="188"/>
      <c r="SJY84" s="188"/>
      <c r="SJZ84" s="188"/>
      <c r="SKA84" s="188"/>
      <c r="SKB84" s="188"/>
      <c r="SKC84" s="188"/>
      <c r="SKD84" s="188"/>
      <c r="SKE84" s="188"/>
      <c r="SKF84" s="188"/>
      <c r="SKG84" s="188"/>
      <c r="SKH84" s="188"/>
      <c r="SKI84" s="188"/>
      <c r="SKJ84" s="188"/>
      <c r="SKK84" s="188"/>
      <c r="SKL84" s="188"/>
      <c r="SKM84" s="188"/>
      <c r="SKN84" s="188"/>
      <c r="SKO84" s="188"/>
      <c r="SKP84" s="188"/>
      <c r="SKQ84" s="188"/>
      <c r="SKR84" s="188"/>
      <c r="SKS84" s="188"/>
      <c r="SKT84" s="188"/>
      <c r="SKU84" s="188"/>
      <c r="SKV84" s="188"/>
      <c r="SKW84" s="188"/>
      <c r="SKX84" s="188"/>
      <c r="SKY84" s="188"/>
      <c r="SKZ84" s="188"/>
      <c r="SLA84" s="188"/>
      <c r="SLB84" s="188"/>
      <c r="SLC84" s="188"/>
      <c r="SLD84" s="188"/>
      <c r="SLE84" s="188"/>
      <c r="SLF84" s="188"/>
      <c r="SLG84" s="188"/>
      <c r="SLH84" s="188"/>
      <c r="SLI84" s="188"/>
      <c r="SLJ84" s="188"/>
      <c r="SLK84" s="188"/>
      <c r="SLL84" s="188"/>
      <c r="SLM84" s="188"/>
      <c r="SLN84" s="188"/>
      <c r="SLO84" s="188"/>
      <c r="SLP84" s="188"/>
      <c r="SLQ84" s="188"/>
      <c r="SLR84" s="188"/>
      <c r="SLS84" s="188"/>
      <c r="SLT84" s="188"/>
      <c r="SLU84" s="188"/>
      <c r="SLV84" s="188"/>
      <c r="SLW84" s="188"/>
      <c r="SLX84" s="188"/>
      <c r="SLY84" s="188"/>
      <c r="SLZ84" s="188"/>
      <c r="SMA84" s="188"/>
      <c r="SMB84" s="188"/>
      <c r="SMC84" s="188"/>
      <c r="SMD84" s="188"/>
      <c r="SME84" s="188"/>
      <c r="SMF84" s="188"/>
      <c r="SMG84" s="188"/>
      <c r="SMH84" s="188"/>
      <c r="SMI84" s="188"/>
      <c r="SMJ84" s="188"/>
      <c r="SMK84" s="188"/>
      <c r="SML84" s="188"/>
      <c r="SMM84" s="188"/>
      <c r="SMN84" s="188"/>
      <c r="SMO84" s="188"/>
      <c r="SMP84" s="188"/>
      <c r="SMQ84" s="188"/>
      <c r="SMR84" s="188"/>
      <c r="SMS84" s="188"/>
      <c r="SMT84" s="188"/>
      <c r="SMU84" s="188"/>
      <c r="SMV84" s="188"/>
      <c r="SMW84" s="188"/>
      <c r="SMX84" s="188"/>
      <c r="SMY84" s="188"/>
      <c r="SMZ84" s="188"/>
      <c r="SNA84" s="188"/>
      <c r="SNB84" s="188"/>
      <c r="SNC84" s="188"/>
      <c r="SND84" s="188"/>
      <c r="SNE84" s="188"/>
      <c r="SNF84" s="188"/>
      <c r="SNG84" s="188"/>
      <c r="SNH84" s="188"/>
      <c r="SNI84" s="188"/>
      <c r="SNJ84" s="188"/>
      <c r="SNK84" s="188"/>
      <c r="SNL84" s="188"/>
      <c r="SNM84" s="188"/>
      <c r="SNN84" s="188"/>
      <c r="SNO84" s="188"/>
      <c r="SNP84" s="188"/>
      <c r="SNQ84" s="188"/>
      <c r="SNR84" s="188"/>
      <c r="SNS84" s="188"/>
      <c r="SNT84" s="188"/>
      <c r="SNU84" s="188"/>
      <c r="SNV84" s="188"/>
      <c r="SNW84" s="188"/>
      <c r="SNX84" s="188"/>
      <c r="SNY84" s="188"/>
      <c r="SNZ84" s="188"/>
      <c r="SOA84" s="188"/>
      <c r="SOB84" s="188"/>
      <c r="SOC84" s="188"/>
      <c r="SOD84" s="188"/>
      <c r="SOE84" s="188"/>
      <c r="SOF84" s="188"/>
      <c r="SOG84" s="188"/>
      <c r="SOH84" s="188"/>
      <c r="SOI84" s="188"/>
      <c r="SOJ84" s="188"/>
      <c r="SOK84" s="188"/>
      <c r="SOL84" s="188"/>
      <c r="SOM84" s="188"/>
      <c r="SON84" s="188"/>
      <c r="SOO84" s="188"/>
      <c r="SOP84" s="188"/>
      <c r="SOQ84" s="188"/>
      <c r="SOR84" s="188"/>
      <c r="SOS84" s="188"/>
      <c r="SOT84" s="188"/>
      <c r="SOU84" s="188"/>
      <c r="SOV84" s="188"/>
      <c r="SOW84" s="188"/>
      <c r="SOX84" s="188"/>
      <c r="SOY84" s="188"/>
      <c r="SOZ84" s="188"/>
      <c r="SPA84" s="188"/>
      <c r="SPB84" s="188"/>
      <c r="SPC84" s="188"/>
      <c r="SPD84" s="188"/>
      <c r="SPE84" s="188"/>
      <c r="SPF84" s="188"/>
      <c r="SPG84" s="188"/>
      <c r="SPH84" s="188"/>
      <c r="SPI84" s="188"/>
      <c r="SPJ84" s="188"/>
      <c r="SPK84" s="188"/>
      <c r="SPL84" s="188"/>
      <c r="SPM84" s="188"/>
      <c r="SPN84" s="188"/>
      <c r="SPO84" s="188"/>
      <c r="SPP84" s="188"/>
      <c r="SPQ84" s="188"/>
      <c r="SPR84" s="188"/>
      <c r="SPS84" s="188"/>
      <c r="SPT84" s="188"/>
      <c r="SPU84" s="188"/>
      <c r="SPV84" s="188"/>
      <c r="SPW84" s="188"/>
      <c r="SPX84" s="188"/>
      <c r="SPY84" s="188"/>
      <c r="SPZ84" s="188"/>
      <c r="SQA84" s="188"/>
      <c r="SQB84" s="188"/>
      <c r="SQC84" s="188"/>
      <c r="SQD84" s="188"/>
      <c r="SQE84" s="188"/>
      <c r="SQF84" s="188"/>
      <c r="SQG84" s="188"/>
      <c r="SQH84" s="188"/>
      <c r="SQI84" s="188"/>
      <c r="SQJ84" s="188"/>
      <c r="SQK84" s="188"/>
      <c r="SQL84" s="188"/>
      <c r="SQM84" s="188"/>
      <c r="SQN84" s="188"/>
      <c r="SQO84" s="188"/>
      <c r="SQP84" s="188"/>
      <c r="SQQ84" s="188"/>
      <c r="SQR84" s="188"/>
      <c r="SQS84" s="188"/>
      <c r="SQT84" s="188"/>
      <c r="SQU84" s="188"/>
      <c r="SQV84" s="188"/>
      <c r="SQW84" s="188"/>
      <c r="SQX84" s="188"/>
      <c r="SQY84" s="188"/>
      <c r="SQZ84" s="188"/>
      <c r="SRA84" s="188"/>
      <c r="SRB84" s="188"/>
      <c r="SRC84" s="188"/>
      <c r="SRD84" s="188"/>
      <c r="SRE84" s="188"/>
      <c r="SRF84" s="188"/>
      <c r="SRG84" s="188"/>
      <c r="SRH84" s="188"/>
      <c r="SRI84" s="188"/>
      <c r="SRJ84" s="188"/>
      <c r="SRK84" s="188"/>
      <c r="SRL84" s="188"/>
      <c r="SRM84" s="188"/>
      <c r="SRN84" s="188"/>
      <c r="SRO84" s="188"/>
      <c r="SRP84" s="188"/>
      <c r="SRQ84" s="188"/>
      <c r="SRR84" s="188"/>
      <c r="SRS84" s="188"/>
      <c r="SRT84" s="188"/>
      <c r="SRU84" s="188"/>
      <c r="SRV84" s="188"/>
      <c r="SRW84" s="188"/>
      <c r="SRX84" s="188"/>
      <c r="SRY84" s="188"/>
      <c r="SRZ84" s="188"/>
      <c r="SSA84" s="188"/>
      <c r="SSB84" s="188"/>
      <c r="SSC84" s="188"/>
      <c r="SSD84" s="188"/>
      <c r="SSE84" s="188"/>
      <c r="SSF84" s="188"/>
      <c r="SSG84" s="188"/>
      <c r="SSH84" s="188"/>
      <c r="SSI84" s="188"/>
      <c r="SSJ84" s="188"/>
      <c r="SSK84" s="188"/>
      <c r="SSL84" s="188"/>
      <c r="SSM84" s="188"/>
      <c r="SSN84" s="188"/>
      <c r="SSO84" s="188"/>
      <c r="SSP84" s="188"/>
      <c r="SSQ84" s="188"/>
      <c r="SSR84" s="188"/>
      <c r="SSS84" s="188"/>
      <c r="SST84" s="188"/>
      <c r="SSU84" s="188"/>
      <c r="SSV84" s="188"/>
      <c r="SSW84" s="188"/>
      <c r="SSX84" s="188"/>
      <c r="SSY84" s="188"/>
      <c r="SSZ84" s="188"/>
      <c r="STA84" s="188"/>
      <c r="STB84" s="188"/>
      <c r="STC84" s="188"/>
      <c r="STD84" s="188"/>
      <c r="STE84" s="188"/>
      <c r="STF84" s="188"/>
      <c r="STG84" s="188"/>
      <c r="STH84" s="188"/>
      <c r="STI84" s="188"/>
      <c r="STJ84" s="188"/>
      <c r="STK84" s="188"/>
      <c r="STL84" s="188"/>
      <c r="STM84" s="188"/>
      <c r="STN84" s="188"/>
      <c r="STO84" s="188"/>
      <c r="STP84" s="188"/>
      <c r="STQ84" s="188"/>
      <c r="STR84" s="188"/>
      <c r="STS84" s="188"/>
      <c r="STT84" s="188"/>
      <c r="STU84" s="188"/>
      <c r="STV84" s="188"/>
      <c r="STW84" s="188"/>
      <c r="STX84" s="188"/>
      <c r="STY84" s="188"/>
      <c r="STZ84" s="188"/>
      <c r="SUA84" s="188"/>
      <c r="SUB84" s="188"/>
      <c r="SUC84" s="188"/>
      <c r="SUD84" s="188"/>
      <c r="SUE84" s="188"/>
      <c r="SUF84" s="188"/>
      <c r="SUG84" s="188"/>
      <c r="SUH84" s="188"/>
      <c r="SUI84" s="188"/>
      <c r="SUJ84" s="188"/>
      <c r="SUK84" s="188"/>
      <c r="SUL84" s="188"/>
      <c r="SUM84" s="188"/>
      <c r="SUN84" s="188"/>
      <c r="SUO84" s="188"/>
      <c r="SUP84" s="188"/>
      <c r="SUQ84" s="188"/>
      <c r="SUR84" s="188"/>
      <c r="SUS84" s="188"/>
      <c r="SUT84" s="188"/>
      <c r="SUU84" s="188"/>
      <c r="SUV84" s="188"/>
      <c r="SUW84" s="188"/>
      <c r="SUX84" s="188"/>
      <c r="SUY84" s="188"/>
      <c r="SUZ84" s="188"/>
      <c r="SVA84" s="188"/>
      <c r="SVB84" s="188"/>
      <c r="SVC84" s="188"/>
      <c r="SVD84" s="188"/>
      <c r="SVE84" s="188"/>
      <c r="SVF84" s="188"/>
      <c r="SVG84" s="188"/>
      <c r="SVH84" s="188"/>
      <c r="SVI84" s="188"/>
      <c r="SVJ84" s="188"/>
      <c r="SVK84" s="188"/>
      <c r="SVL84" s="188"/>
      <c r="SVM84" s="188"/>
      <c r="SVN84" s="188"/>
      <c r="SVO84" s="188"/>
      <c r="SVP84" s="188"/>
      <c r="SVQ84" s="188"/>
      <c r="SVR84" s="188"/>
      <c r="SVS84" s="188"/>
      <c r="SVT84" s="188"/>
      <c r="SVU84" s="188"/>
      <c r="SVV84" s="188"/>
      <c r="SVW84" s="188"/>
      <c r="SVX84" s="188"/>
      <c r="SVY84" s="188"/>
      <c r="SVZ84" s="188"/>
      <c r="SWA84" s="188"/>
      <c r="SWB84" s="188"/>
      <c r="SWC84" s="188"/>
      <c r="SWD84" s="188"/>
      <c r="SWE84" s="188"/>
      <c r="SWF84" s="188"/>
      <c r="SWG84" s="188"/>
      <c r="SWH84" s="188"/>
      <c r="SWI84" s="188"/>
      <c r="SWJ84" s="188"/>
      <c r="SWK84" s="188"/>
      <c r="SWL84" s="188"/>
      <c r="SWM84" s="188"/>
      <c r="SWN84" s="188"/>
      <c r="SWO84" s="188"/>
      <c r="SWP84" s="188"/>
      <c r="SWQ84" s="188"/>
      <c r="SWR84" s="188"/>
      <c r="SWS84" s="188"/>
      <c r="SWT84" s="188"/>
      <c r="SWU84" s="188"/>
      <c r="SWV84" s="188"/>
      <c r="SWW84" s="188"/>
      <c r="SWX84" s="188"/>
      <c r="SWY84" s="188"/>
      <c r="SWZ84" s="188"/>
      <c r="SXA84" s="188"/>
      <c r="SXB84" s="188"/>
      <c r="SXC84" s="188"/>
      <c r="SXD84" s="188"/>
      <c r="SXE84" s="188"/>
      <c r="SXF84" s="188"/>
      <c r="SXG84" s="188"/>
      <c r="SXH84" s="188"/>
      <c r="SXI84" s="188"/>
      <c r="SXJ84" s="188"/>
      <c r="SXK84" s="188"/>
      <c r="SXL84" s="188"/>
      <c r="SXM84" s="188"/>
      <c r="SXN84" s="188"/>
      <c r="SXO84" s="188"/>
      <c r="SXP84" s="188"/>
      <c r="SXQ84" s="188"/>
      <c r="SXR84" s="188"/>
      <c r="SXS84" s="188"/>
      <c r="SXT84" s="188"/>
      <c r="SXU84" s="188"/>
      <c r="SXV84" s="188"/>
      <c r="SXW84" s="188"/>
      <c r="SXX84" s="188"/>
      <c r="SXY84" s="188"/>
      <c r="SXZ84" s="188"/>
      <c r="SYA84" s="188"/>
      <c r="SYB84" s="188"/>
      <c r="SYC84" s="188"/>
      <c r="SYD84" s="188"/>
      <c r="SYE84" s="188"/>
      <c r="SYF84" s="188"/>
      <c r="SYG84" s="188"/>
      <c r="SYH84" s="188"/>
      <c r="SYI84" s="188"/>
      <c r="SYJ84" s="188"/>
      <c r="SYK84" s="188"/>
      <c r="SYL84" s="188"/>
      <c r="SYM84" s="188"/>
      <c r="SYN84" s="188"/>
      <c r="SYO84" s="188"/>
      <c r="SYP84" s="188"/>
      <c r="SYQ84" s="188"/>
      <c r="SYR84" s="188"/>
      <c r="SYS84" s="188"/>
      <c r="SYT84" s="188"/>
      <c r="SYU84" s="188"/>
      <c r="SYV84" s="188"/>
      <c r="SYW84" s="188"/>
      <c r="SYX84" s="188"/>
      <c r="SYY84" s="188"/>
      <c r="SYZ84" s="188"/>
      <c r="SZA84" s="188"/>
      <c r="SZB84" s="188"/>
      <c r="SZC84" s="188"/>
      <c r="SZD84" s="188"/>
      <c r="SZE84" s="188"/>
      <c r="SZF84" s="188"/>
      <c r="SZG84" s="188"/>
      <c r="SZH84" s="188"/>
      <c r="SZI84" s="188"/>
      <c r="SZJ84" s="188"/>
      <c r="SZK84" s="188"/>
      <c r="SZL84" s="188"/>
      <c r="SZM84" s="188"/>
      <c r="SZN84" s="188"/>
      <c r="SZO84" s="188"/>
      <c r="SZP84" s="188"/>
      <c r="SZQ84" s="188"/>
      <c r="SZR84" s="188"/>
      <c r="SZS84" s="188"/>
      <c r="SZT84" s="188"/>
      <c r="SZU84" s="188"/>
      <c r="SZV84" s="188"/>
      <c r="SZW84" s="188"/>
      <c r="SZX84" s="188"/>
      <c r="SZY84" s="188"/>
      <c r="SZZ84" s="188"/>
      <c r="TAA84" s="188"/>
      <c r="TAB84" s="188"/>
      <c r="TAC84" s="188"/>
      <c r="TAD84" s="188"/>
      <c r="TAE84" s="188"/>
      <c r="TAF84" s="188"/>
      <c r="TAG84" s="188"/>
      <c r="TAH84" s="188"/>
      <c r="TAI84" s="188"/>
      <c r="TAJ84" s="188"/>
      <c r="TAK84" s="188"/>
      <c r="TAL84" s="188"/>
      <c r="TAM84" s="188"/>
      <c r="TAN84" s="188"/>
      <c r="TAO84" s="188"/>
      <c r="TAP84" s="188"/>
      <c r="TAQ84" s="188"/>
      <c r="TAR84" s="188"/>
      <c r="TAS84" s="188"/>
      <c r="TAT84" s="188"/>
      <c r="TAU84" s="188"/>
      <c r="TAV84" s="188"/>
      <c r="TAW84" s="188"/>
      <c r="TAX84" s="188"/>
      <c r="TAY84" s="188"/>
      <c r="TAZ84" s="188"/>
      <c r="TBA84" s="188"/>
      <c r="TBB84" s="188"/>
      <c r="TBC84" s="188"/>
      <c r="TBD84" s="188"/>
      <c r="TBE84" s="188"/>
      <c r="TBF84" s="188"/>
      <c r="TBG84" s="188"/>
      <c r="TBH84" s="188"/>
      <c r="TBI84" s="188"/>
      <c r="TBJ84" s="188"/>
      <c r="TBK84" s="188"/>
      <c r="TBL84" s="188"/>
      <c r="TBM84" s="188"/>
      <c r="TBN84" s="188"/>
      <c r="TBO84" s="188"/>
      <c r="TBP84" s="188"/>
      <c r="TBQ84" s="188"/>
      <c r="TBR84" s="188"/>
      <c r="TBS84" s="188"/>
      <c r="TBT84" s="188"/>
      <c r="TBU84" s="188"/>
      <c r="TBV84" s="188"/>
      <c r="TBW84" s="188"/>
      <c r="TBX84" s="188"/>
      <c r="TBY84" s="188"/>
      <c r="TBZ84" s="188"/>
      <c r="TCA84" s="188"/>
      <c r="TCB84" s="188"/>
      <c r="TCC84" s="188"/>
      <c r="TCD84" s="188"/>
      <c r="TCE84" s="188"/>
      <c r="TCF84" s="188"/>
      <c r="TCG84" s="188"/>
      <c r="TCH84" s="188"/>
      <c r="TCI84" s="188"/>
      <c r="TCJ84" s="188"/>
      <c r="TCK84" s="188"/>
      <c r="TCL84" s="188"/>
      <c r="TCM84" s="188"/>
      <c r="TCN84" s="188"/>
      <c r="TCO84" s="188"/>
      <c r="TCP84" s="188"/>
      <c r="TCQ84" s="188"/>
      <c r="TCR84" s="188"/>
      <c r="TCS84" s="188"/>
      <c r="TCT84" s="188"/>
      <c r="TCU84" s="188"/>
      <c r="TCV84" s="188"/>
      <c r="TCW84" s="188"/>
      <c r="TCX84" s="188"/>
      <c r="TCY84" s="188"/>
      <c r="TCZ84" s="188"/>
      <c r="TDA84" s="188"/>
      <c r="TDB84" s="188"/>
      <c r="TDC84" s="188"/>
      <c r="TDD84" s="188"/>
      <c r="TDE84" s="188"/>
      <c r="TDF84" s="188"/>
      <c r="TDG84" s="188"/>
      <c r="TDH84" s="188"/>
      <c r="TDI84" s="188"/>
      <c r="TDJ84" s="188"/>
      <c r="TDK84" s="188"/>
      <c r="TDL84" s="188"/>
      <c r="TDM84" s="188"/>
      <c r="TDN84" s="188"/>
      <c r="TDO84" s="188"/>
      <c r="TDP84" s="188"/>
      <c r="TDQ84" s="188"/>
      <c r="TDR84" s="188"/>
      <c r="TDS84" s="188"/>
      <c r="TDT84" s="188"/>
      <c r="TDU84" s="188"/>
      <c r="TDV84" s="188"/>
      <c r="TDW84" s="188"/>
      <c r="TDX84" s="188"/>
      <c r="TDY84" s="188"/>
      <c r="TDZ84" s="188"/>
      <c r="TEA84" s="188"/>
      <c r="TEB84" s="188"/>
      <c r="TEC84" s="188"/>
      <c r="TED84" s="188"/>
      <c r="TEE84" s="188"/>
      <c r="TEF84" s="188"/>
      <c r="TEG84" s="188"/>
      <c r="TEH84" s="188"/>
      <c r="TEI84" s="188"/>
      <c r="TEJ84" s="188"/>
      <c r="TEK84" s="188"/>
      <c r="TEL84" s="188"/>
      <c r="TEM84" s="188"/>
      <c r="TEN84" s="188"/>
      <c r="TEO84" s="188"/>
      <c r="TEP84" s="188"/>
      <c r="TEQ84" s="188"/>
      <c r="TER84" s="188"/>
      <c r="TES84" s="188"/>
      <c r="TET84" s="188"/>
      <c r="TEU84" s="188"/>
      <c r="TEV84" s="188"/>
      <c r="TEW84" s="188"/>
      <c r="TEX84" s="188"/>
      <c r="TEY84" s="188"/>
      <c r="TEZ84" s="188"/>
      <c r="TFA84" s="188"/>
      <c r="TFB84" s="188"/>
      <c r="TFC84" s="188"/>
      <c r="TFD84" s="188"/>
      <c r="TFE84" s="188"/>
      <c r="TFF84" s="188"/>
      <c r="TFG84" s="188"/>
      <c r="TFH84" s="188"/>
      <c r="TFI84" s="188"/>
      <c r="TFJ84" s="188"/>
      <c r="TFK84" s="188"/>
      <c r="TFL84" s="188"/>
      <c r="TFM84" s="188"/>
      <c r="TFN84" s="188"/>
      <c r="TFO84" s="188"/>
      <c r="TFP84" s="188"/>
      <c r="TFQ84" s="188"/>
      <c r="TFR84" s="188"/>
      <c r="TFS84" s="188"/>
      <c r="TFT84" s="188"/>
      <c r="TFU84" s="188"/>
      <c r="TFV84" s="188"/>
      <c r="TFW84" s="188"/>
      <c r="TFX84" s="188"/>
      <c r="TFY84" s="188"/>
      <c r="TFZ84" s="188"/>
      <c r="TGA84" s="188"/>
      <c r="TGB84" s="188"/>
      <c r="TGC84" s="188"/>
      <c r="TGD84" s="188"/>
      <c r="TGE84" s="188"/>
      <c r="TGF84" s="188"/>
      <c r="TGG84" s="188"/>
      <c r="TGH84" s="188"/>
      <c r="TGI84" s="188"/>
      <c r="TGJ84" s="188"/>
      <c r="TGK84" s="188"/>
      <c r="TGL84" s="188"/>
      <c r="TGM84" s="188"/>
      <c r="TGN84" s="188"/>
      <c r="TGO84" s="188"/>
      <c r="TGP84" s="188"/>
      <c r="TGQ84" s="188"/>
      <c r="TGR84" s="188"/>
      <c r="TGS84" s="188"/>
      <c r="TGT84" s="188"/>
      <c r="TGU84" s="188"/>
      <c r="TGV84" s="188"/>
      <c r="TGW84" s="188"/>
      <c r="TGX84" s="188"/>
      <c r="TGY84" s="188"/>
      <c r="TGZ84" s="188"/>
      <c r="THA84" s="188"/>
      <c r="THB84" s="188"/>
      <c r="THC84" s="188"/>
      <c r="THD84" s="188"/>
      <c r="THE84" s="188"/>
      <c r="THF84" s="188"/>
      <c r="THG84" s="188"/>
      <c r="THH84" s="188"/>
      <c r="THI84" s="188"/>
      <c r="THJ84" s="188"/>
      <c r="THK84" s="188"/>
      <c r="THL84" s="188"/>
      <c r="THM84" s="188"/>
      <c r="THN84" s="188"/>
      <c r="THO84" s="188"/>
      <c r="THP84" s="188"/>
      <c r="THQ84" s="188"/>
      <c r="THR84" s="188"/>
      <c r="THS84" s="188"/>
      <c r="THT84" s="188"/>
      <c r="THU84" s="188"/>
      <c r="THV84" s="188"/>
      <c r="THW84" s="188"/>
      <c r="THX84" s="188"/>
      <c r="THY84" s="188"/>
      <c r="THZ84" s="188"/>
      <c r="TIA84" s="188"/>
      <c r="TIB84" s="188"/>
      <c r="TIC84" s="188"/>
      <c r="TID84" s="188"/>
      <c r="TIE84" s="188"/>
      <c r="TIF84" s="188"/>
      <c r="TIG84" s="188"/>
      <c r="TIH84" s="188"/>
      <c r="TII84" s="188"/>
      <c r="TIJ84" s="188"/>
      <c r="TIK84" s="188"/>
      <c r="TIL84" s="188"/>
      <c r="TIM84" s="188"/>
      <c r="TIN84" s="188"/>
      <c r="TIO84" s="188"/>
      <c r="TIP84" s="188"/>
      <c r="TIQ84" s="188"/>
      <c r="TIR84" s="188"/>
      <c r="TIS84" s="188"/>
      <c r="TIT84" s="188"/>
      <c r="TIU84" s="188"/>
      <c r="TIV84" s="188"/>
      <c r="TIW84" s="188"/>
      <c r="TIX84" s="188"/>
      <c r="TIY84" s="188"/>
      <c r="TIZ84" s="188"/>
      <c r="TJA84" s="188"/>
      <c r="TJB84" s="188"/>
      <c r="TJC84" s="188"/>
      <c r="TJD84" s="188"/>
      <c r="TJE84" s="188"/>
      <c r="TJF84" s="188"/>
      <c r="TJG84" s="188"/>
      <c r="TJH84" s="188"/>
      <c r="TJI84" s="188"/>
      <c r="TJJ84" s="188"/>
      <c r="TJK84" s="188"/>
      <c r="TJL84" s="188"/>
      <c r="TJM84" s="188"/>
      <c r="TJN84" s="188"/>
      <c r="TJO84" s="188"/>
      <c r="TJP84" s="188"/>
      <c r="TJQ84" s="188"/>
      <c r="TJR84" s="188"/>
      <c r="TJS84" s="188"/>
      <c r="TJT84" s="188"/>
      <c r="TJU84" s="188"/>
      <c r="TJV84" s="188"/>
      <c r="TJW84" s="188"/>
      <c r="TJX84" s="188"/>
      <c r="TJY84" s="188"/>
      <c r="TJZ84" s="188"/>
      <c r="TKA84" s="188"/>
      <c r="TKB84" s="188"/>
      <c r="TKC84" s="188"/>
      <c r="TKD84" s="188"/>
      <c r="TKE84" s="188"/>
      <c r="TKF84" s="188"/>
      <c r="TKG84" s="188"/>
      <c r="TKH84" s="188"/>
      <c r="TKI84" s="188"/>
      <c r="TKJ84" s="188"/>
      <c r="TKK84" s="188"/>
      <c r="TKL84" s="188"/>
      <c r="TKM84" s="188"/>
      <c r="TKN84" s="188"/>
      <c r="TKO84" s="188"/>
      <c r="TKP84" s="188"/>
      <c r="TKQ84" s="188"/>
      <c r="TKR84" s="188"/>
      <c r="TKS84" s="188"/>
      <c r="TKT84" s="188"/>
      <c r="TKU84" s="188"/>
      <c r="TKV84" s="188"/>
      <c r="TKW84" s="188"/>
      <c r="TKX84" s="188"/>
      <c r="TKY84" s="188"/>
      <c r="TKZ84" s="188"/>
      <c r="TLA84" s="188"/>
      <c r="TLB84" s="188"/>
      <c r="TLC84" s="188"/>
      <c r="TLD84" s="188"/>
      <c r="TLE84" s="188"/>
      <c r="TLF84" s="188"/>
      <c r="TLG84" s="188"/>
      <c r="TLH84" s="188"/>
      <c r="TLI84" s="188"/>
      <c r="TLJ84" s="188"/>
      <c r="TLK84" s="188"/>
      <c r="TLL84" s="188"/>
      <c r="TLM84" s="188"/>
      <c r="TLN84" s="188"/>
      <c r="TLO84" s="188"/>
      <c r="TLP84" s="188"/>
      <c r="TLQ84" s="188"/>
      <c r="TLR84" s="188"/>
      <c r="TLS84" s="188"/>
      <c r="TLT84" s="188"/>
      <c r="TLU84" s="188"/>
      <c r="TLV84" s="188"/>
      <c r="TLW84" s="188"/>
      <c r="TLX84" s="188"/>
      <c r="TLY84" s="188"/>
      <c r="TLZ84" s="188"/>
      <c r="TMA84" s="188"/>
      <c r="TMB84" s="188"/>
      <c r="TMC84" s="188"/>
      <c r="TMD84" s="188"/>
      <c r="TME84" s="188"/>
      <c r="TMF84" s="188"/>
      <c r="TMG84" s="188"/>
      <c r="TMH84" s="188"/>
      <c r="TMI84" s="188"/>
      <c r="TMJ84" s="188"/>
      <c r="TMK84" s="188"/>
      <c r="TML84" s="188"/>
      <c r="TMM84" s="188"/>
      <c r="TMN84" s="188"/>
      <c r="TMO84" s="188"/>
      <c r="TMP84" s="188"/>
      <c r="TMQ84" s="188"/>
      <c r="TMR84" s="188"/>
      <c r="TMS84" s="188"/>
      <c r="TMT84" s="188"/>
      <c r="TMU84" s="188"/>
      <c r="TMV84" s="188"/>
      <c r="TMW84" s="188"/>
      <c r="TMX84" s="188"/>
      <c r="TMY84" s="188"/>
      <c r="TMZ84" s="188"/>
      <c r="TNA84" s="188"/>
      <c r="TNB84" s="188"/>
      <c r="TNC84" s="188"/>
      <c r="TND84" s="188"/>
      <c r="TNE84" s="188"/>
      <c r="TNF84" s="188"/>
      <c r="TNG84" s="188"/>
      <c r="TNH84" s="188"/>
      <c r="TNI84" s="188"/>
      <c r="TNJ84" s="188"/>
      <c r="TNK84" s="188"/>
      <c r="TNL84" s="188"/>
      <c r="TNM84" s="188"/>
      <c r="TNN84" s="188"/>
      <c r="TNO84" s="188"/>
      <c r="TNP84" s="188"/>
      <c r="TNQ84" s="188"/>
      <c r="TNR84" s="188"/>
      <c r="TNS84" s="188"/>
      <c r="TNT84" s="188"/>
      <c r="TNU84" s="188"/>
      <c r="TNV84" s="188"/>
      <c r="TNW84" s="188"/>
      <c r="TNX84" s="188"/>
      <c r="TNY84" s="188"/>
      <c r="TNZ84" s="188"/>
      <c r="TOA84" s="188"/>
      <c r="TOB84" s="188"/>
      <c r="TOC84" s="188"/>
      <c r="TOD84" s="188"/>
      <c r="TOE84" s="188"/>
      <c r="TOF84" s="188"/>
      <c r="TOG84" s="188"/>
      <c r="TOH84" s="188"/>
      <c r="TOI84" s="188"/>
      <c r="TOJ84" s="188"/>
      <c r="TOK84" s="188"/>
      <c r="TOL84" s="188"/>
      <c r="TOM84" s="188"/>
      <c r="TON84" s="188"/>
      <c r="TOO84" s="188"/>
      <c r="TOP84" s="188"/>
      <c r="TOQ84" s="188"/>
      <c r="TOR84" s="188"/>
      <c r="TOS84" s="188"/>
      <c r="TOT84" s="188"/>
      <c r="TOU84" s="188"/>
      <c r="TOV84" s="188"/>
      <c r="TOW84" s="188"/>
      <c r="TOX84" s="188"/>
      <c r="TOY84" s="188"/>
      <c r="TOZ84" s="188"/>
      <c r="TPA84" s="188"/>
      <c r="TPB84" s="188"/>
      <c r="TPC84" s="188"/>
      <c r="TPD84" s="188"/>
      <c r="TPE84" s="188"/>
      <c r="TPF84" s="188"/>
      <c r="TPG84" s="188"/>
      <c r="TPH84" s="188"/>
      <c r="TPI84" s="188"/>
      <c r="TPJ84" s="188"/>
      <c r="TPK84" s="188"/>
      <c r="TPL84" s="188"/>
      <c r="TPM84" s="188"/>
      <c r="TPN84" s="188"/>
      <c r="TPO84" s="188"/>
      <c r="TPP84" s="188"/>
      <c r="TPQ84" s="188"/>
      <c r="TPR84" s="188"/>
      <c r="TPS84" s="188"/>
      <c r="TPT84" s="188"/>
      <c r="TPU84" s="188"/>
      <c r="TPV84" s="188"/>
      <c r="TPW84" s="188"/>
      <c r="TPX84" s="188"/>
      <c r="TPY84" s="188"/>
      <c r="TPZ84" s="188"/>
      <c r="TQA84" s="188"/>
      <c r="TQB84" s="188"/>
      <c r="TQC84" s="188"/>
      <c r="TQD84" s="188"/>
      <c r="TQE84" s="188"/>
      <c r="TQF84" s="188"/>
      <c r="TQG84" s="188"/>
      <c r="TQH84" s="188"/>
      <c r="TQI84" s="188"/>
      <c r="TQJ84" s="188"/>
      <c r="TQK84" s="188"/>
      <c r="TQL84" s="188"/>
      <c r="TQM84" s="188"/>
      <c r="TQN84" s="188"/>
      <c r="TQO84" s="188"/>
      <c r="TQP84" s="188"/>
      <c r="TQQ84" s="188"/>
      <c r="TQR84" s="188"/>
      <c r="TQS84" s="188"/>
      <c r="TQT84" s="188"/>
      <c r="TQU84" s="188"/>
      <c r="TQV84" s="188"/>
      <c r="TQW84" s="188"/>
      <c r="TQX84" s="188"/>
      <c r="TQY84" s="188"/>
      <c r="TQZ84" s="188"/>
      <c r="TRA84" s="188"/>
      <c r="TRB84" s="188"/>
      <c r="TRC84" s="188"/>
      <c r="TRD84" s="188"/>
      <c r="TRE84" s="188"/>
      <c r="TRF84" s="188"/>
      <c r="TRG84" s="188"/>
      <c r="TRH84" s="188"/>
      <c r="TRI84" s="188"/>
      <c r="TRJ84" s="188"/>
      <c r="TRK84" s="188"/>
      <c r="TRL84" s="188"/>
      <c r="TRM84" s="188"/>
      <c r="TRN84" s="188"/>
      <c r="TRO84" s="188"/>
      <c r="TRP84" s="188"/>
      <c r="TRQ84" s="188"/>
      <c r="TRR84" s="188"/>
      <c r="TRS84" s="188"/>
      <c r="TRT84" s="188"/>
      <c r="TRU84" s="188"/>
      <c r="TRV84" s="188"/>
      <c r="TRW84" s="188"/>
      <c r="TRX84" s="188"/>
      <c r="TRY84" s="188"/>
      <c r="TRZ84" s="188"/>
      <c r="TSA84" s="188"/>
      <c r="TSB84" s="188"/>
      <c r="TSC84" s="188"/>
      <c r="TSD84" s="188"/>
      <c r="TSE84" s="188"/>
      <c r="TSF84" s="188"/>
      <c r="TSG84" s="188"/>
      <c r="TSH84" s="188"/>
      <c r="TSI84" s="188"/>
      <c r="TSJ84" s="188"/>
      <c r="TSK84" s="188"/>
      <c r="TSL84" s="188"/>
      <c r="TSM84" s="188"/>
      <c r="TSN84" s="188"/>
      <c r="TSO84" s="188"/>
      <c r="TSP84" s="188"/>
      <c r="TSQ84" s="188"/>
      <c r="TSR84" s="188"/>
      <c r="TSS84" s="188"/>
      <c r="TST84" s="188"/>
      <c r="TSU84" s="188"/>
      <c r="TSV84" s="188"/>
      <c r="TSW84" s="188"/>
      <c r="TSX84" s="188"/>
      <c r="TSY84" s="188"/>
      <c r="TSZ84" s="188"/>
      <c r="TTA84" s="188"/>
      <c r="TTB84" s="188"/>
      <c r="TTC84" s="188"/>
      <c r="TTD84" s="188"/>
      <c r="TTE84" s="188"/>
      <c r="TTF84" s="188"/>
      <c r="TTG84" s="188"/>
      <c r="TTH84" s="188"/>
      <c r="TTI84" s="188"/>
      <c r="TTJ84" s="188"/>
      <c r="TTK84" s="188"/>
      <c r="TTL84" s="188"/>
      <c r="TTM84" s="188"/>
      <c r="TTN84" s="188"/>
      <c r="TTO84" s="188"/>
      <c r="TTP84" s="188"/>
      <c r="TTQ84" s="188"/>
      <c r="TTR84" s="188"/>
      <c r="TTS84" s="188"/>
      <c r="TTT84" s="188"/>
      <c r="TTU84" s="188"/>
      <c r="TTV84" s="188"/>
      <c r="TTW84" s="188"/>
      <c r="TTX84" s="188"/>
      <c r="TTY84" s="188"/>
      <c r="TTZ84" s="188"/>
      <c r="TUA84" s="188"/>
      <c r="TUB84" s="188"/>
      <c r="TUC84" s="188"/>
      <c r="TUD84" s="188"/>
      <c r="TUE84" s="188"/>
      <c r="TUF84" s="188"/>
      <c r="TUG84" s="188"/>
      <c r="TUH84" s="188"/>
      <c r="TUI84" s="188"/>
      <c r="TUJ84" s="188"/>
      <c r="TUK84" s="188"/>
      <c r="TUL84" s="188"/>
      <c r="TUM84" s="188"/>
      <c r="TUN84" s="188"/>
      <c r="TUO84" s="188"/>
      <c r="TUP84" s="188"/>
      <c r="TUQ84" s="188"/>
      <c r="TUR84" s="188"/>
      <c r="TUS84" s="188"/>
      <c r="TUT84" s="188"/>
      <c r="TUU84" s="188"/>
      <c r="TUV84" s="188"/>
      <c r="TUW84" s="188"/>
      <c r="TUX84" s="188"/>
      <c r="TUY84" s="188"/>
      <c r="TUZ84" s="188"/>
      <c r="TVA84" s="188"/>
      <c r="TVB84" s="188"/>
      <c r="TVC84" s="188"/>
      <c r="TVD84" s="188"/>
      <c r="TVE84" s="188"/>
      <c r="TVF84" s="188"/>
      <c r="TVG84" s="188"/>
      <c r="TVH84" s="188"/>
      <c r="TVI84" s="188"/>
      <c r="TVJ84" s="188"/>
      <c r="TVK84" s="188"/>
      <c r="TVL84" s="188"/>
      <c r="TVM84" s="188"/>
      <c r="TVN84" s="188"/>
      <c r="TVO84" s="188"/>
      <c r="TVP84" s="188"/>
      <c r="TVQ84" s="188"/>
      <c r="TVR84" s="188"/>
      <c r="TVS84" s="188"/>
      <c r="TVT84" s="188"/>
      <c r="TVU84" s="188"/>
      <c r="TVV84" s="188"/>
      <c r="TVW84" s="188"/>
      <c r="TVX84" s="188"/>
      <c r="TVY84" s="188"/>
      <c r="TVZ84" s="188"/>
      <c r="TWA84" s="188"/>
      <c r="TWB84" s="188"/>
      <c r="TWC84" s="188"/>
      <c r="TWD84" s="188"/>
      <c r="TWE84" s="188"/>
      <c r="TWF84" s="188"/>
      <c r="TWG84" s="188"/>
      <c r="TWH84" s="188"/>
      <c r="TWI84" s="188"/>
      <c r="TWJ84" s="188"/>
      <c r="TWK84" s="188"/>
      <c r="TWL84" s="188"/>
      <c r="TWM84" s="188"/>
      <c r="TWN84" s="188"/>
      <c r="TWO84" s="188"/>
      <c r="TWP84" s="188"/>
      <c r="TWQ84" s="188"/>
      <c r="TWR84" s="188"/>
      <c r="TWS84" s="188"/>
      <c r="TWT84" s="188"/>
      <c r="TWU84" s="188"/>
      <c r="TWV84" s="188"/>
      <c r="TWW84" s="188"/>
      <c r="TWX84" s="188"/>
      <c r="TWY84" s="188"/>
      <c r="TWZ84" s="188"/>
      <c r="TXA84" s="188"/>
      <c r="TXB84" s="188"/>
      <c r="TXC84" s="188"/>
      <c r="TXD84" s="188"/>
      <c r="TXE84" s="188"/>
      <c r="TXF84" s="188"/>
      <c r="TXG84" s="188"/>
      <c r="TXH84" s="188"/>
      <c r="TXI84" s="188"/>
      <c r="TXJ84" s="188"/>
      <c r="TXK84" s="188"/>
      <c r="TXL84" s="188"/>
      <c r="TXM84" s="188"/>
      <c r="TXN84" s="188"/>
      <c r="TXO84" s="188"/>
      <c r="TXP84" s="188"/>
      <c r="TXQ84" s="188"/>
      <c r="TXR84" s="188"/>
      <c r="TXS84" s="188"/>
      <c r="TXT84" s="188"/>
      <c r="TXU84" s="188"/>
      <c r="TXV84" s="188"/>
      <c r="TXW84" s="188"/>
      <c r="TXX84" s="188"/>
      <c r="TXY84" s="188"/>
      <c r="TXZ84" s="188"/>
      <c r="TYA84" s="188"/>
      <c r="TYB84" s="188"/>
      <c r="TYC84" s="188"/>
      <c r="TYD84" s="188"/>
      <c r="TYE84" s="188"/>
      <c r="TYF84" s="188"/>
      <c r="TYG84" s="188"/>
      <c r="TYH84" s="188"/>
      <c r="TYI84" s="188"/>
      <c r="TYJ84" s="188"/>
      <c r="TYK84" s="188"/>
      <c r="TYL84" s="188"/>
      <c r="TYM84" s="188"/>
      <c r="TYN84" s="188"/>
      <c r="TYO84" s="188"/>
      <c r="TYP84" s="188"/>
      <c r="TYQ84" s="188"/>
      <c r="TYR84" s="188"/>
      <c r="TYS84" s="188"/>
      <c r="TYT84" s="188"/>
      <c r="TYU84" s="188"/>
      <c r="TYV84" s="188"/>
      <c r="TYW84" s="188"/>
      <c r="TYX84" s="188"/>
      <c r="TYY84" s="188"/>
      <c r="TYZ84" s="188"/>
      <c r="TZA84" s="188"/>
      <c r="TZB84" s="188"/>
      <c r="TZC84" s="188"/>
      <c r="TZD84" s="188"/>
      <c r="TZE84" s="188"/>
      <c r="TZF84" s="188"/>
      <c r="TZG84" s="188"/>
      <c r="TZH84" s="188"/>
      <c r="TZI84" s="188"/>
      <c r="TZJ84" s="188"/>
      <c r="TZK84" s="188"/>
      <c r="TZL84" s="188"/>
      <c r="TZM84" s="188"/>
      <c r="TZN84" s="188"/>
      <c r="TZO84" s="188"/>
      <c r="TZP84" s="188"/>
      <c r="TZQ84" s="188"/>
      <c r="TZR84" s="188"/>
      <c r="TZS84" s="188"/>
      <c r="TZT84" s="188"/>
      <c r="TZU84" s="188"/>
      <c r="TZV84" s="188"/>
      <c r="TZW84" s="188"/>
      <c r="TZX84" s="188"/>
      <c r="TZY84" s="188"/>
      <c r="TZZ84" s="188"/>
      <c r="UAA84" s="188"/>
      <c r="UAB84" s="188"/>
      <c r="UAC84" s="188"/>
      <c r="UAD84" s="188"/>
      <c r="UAE84" s="188"/>
      <c r="UAF84" s="188"/>
      <c r="UAG84" s="188"/>
      <c r="UAH84" s="188"/>
      <c r="UAI84" s="188"/>
      <c r="UAJ84" s="188"/>
      <c r="UAK84" s="188"/>
      <c r="UAL84" s="188"/>
      <c r="UAM84" s="188"/>
      <c r="UAN84" s="188"/>
      <c r="UAO84" s="188"/>
      <c r="UAP84" s="188"/>
      <c r="UAQ84" s="188"/>
      <c r="UAR84" s="188"/>
      <c r="UAS84" s="188"/>
      <c r="UAT84" s="188"/>
      <c r="UAU84" s="188"/>
      <c r="UAV84" s="188"/>
      <c r="UAW84" s="188"/>
      <c r="UAX84" s="188"/>
      <c r="UAY84" s="188"/>
      <c r="UAZ84" s="188"/>
      <c r="UBA84" s="188"/>
      <c r="UBB84" s="188"/>
      <c r="UBC84" s="188"/>
      <c r="UBD84" s="188"/>
      <c r="UBE84" s="188"/>
      <c r="UBF84" s="188"/>
      <c r="UBG84" s="188"/>
      <c r="UBH84" s="188"/>
      <c r="UBI84" s="188"/>
      <c r="UBJ84" s="188"/>
      <c r="UBK84" s="188"/>
      <c r="UBL84" s="188"/>
      <c r="UBM84" s="188"/>
      <c r="UBN84" s="188"/>
      <c r="UBO84" s="188"/>
      <c r="UBP84" s="188"/>
      <c r="UBQ84" s="188"/>
      <c r="UBR84" s="188"/>
      <c r="UBS84" s="188"/>
      <c r="UBT84" s="188"/>
      <c r="UBU84" s="188"/>
      <c r="UBV84" s="188"/>
      <c r="UBW84" s="188"/>
      <c r="UBX84" s="188"/>
      <c r="UBY84" s="188"/>
      <c r="UBZ84" s="188"/>
      <c r="UCA84" s="188"/>
      <c r="UCB84" s="188"/>
      <c r="UCC84" s="188"/>
      <c r="UCD84" s="188"/>
      <c r="UCE84" s="188"/>
      <c r="UCF84" s="188"/>
      <c r="UCG84" s="188"/>
      <c r="UCH84" s="188"/>
      <c r="UCI84" s="188"/>
      <c r="UCJ84" s="188"/>
      <c r="UCK84" s="188"/>
      <c r="UCL84" s="188"/>
      <c r="UCM84" s="188"/>
      <c r="UCN84" s="188"/>
      <c r="UCO84" s="188"/>
      <c r="UCP84" s="188"/>
      <c r="UCQ84" s="188"/>
      <c r="UCR84" s="188"/>
      <c r="UCS84" s="188"/>
      <c r="UCT84" s="188"/>
      <c r="UCU84" s="188"/>
      <c r="UCV84" s="188"/>
      <c r="UCW84" s="188"/>
      <c r="UCX84" s="188"/>
      <c r="UCY84" s="188"/>
      <c r="UCZ84" s="188"/>
      <c r="UDA84" s="188"/>
      <c r="UDB84" s="188"/>
      <c r="UDC84" s="188"/>
      <c r="UDD84" s="188"/>
      <c r="UDE84" s="188"/>
      <c r="UDF84" s="188"/>
      <c r="UDG84" s="188"/>
      <c r="UDH84" s="188"/>
      <c r="UDI84" s="188"/>
      <c r="UDJ84" s="188"/>
      <c r="UDK84" s="188"/>
      <c r="UDL84" s="188"/>
      <c r="UDM84" s="188"/>
      <c r="UDN84" s="188"/>
      <c r="UDO84" s="188"/>
      <c r="UDP84" s="188"/>
      <c r="UDQ84" s="188"/>
      <c r="UDR84" s="188"/>
      <c r="UDS84" s="188"/>
      <c r="UDT84" s="188"/>
      <c r="UDU84" s="188"/>
      <c r="UDV84" s="188"/>
      <c r="UDW84" s="188"/>
      <c r="UDX84" s="188"/>
      <c r="UDY84" s="188"/>
      <c r="UDZ84" s="188"/>
      <c r="UEA84" s="188"/>
      <c r="UEB84" s="188"/>
      <c r="UEC84" s="188"/>
      <c r="UED84" s="188"/>
      <c r="UEE84" s="188"/>
      <c r="UEF84" s="188"/>
      <c r="UEG84" s="188"/>
      <c r="UEH84" s="188"/>
      <c r="UEI84" s="188"/>
      <c r="UEJ84" s="188"/>
      <c r="UEK84" s="188"/>
      <c r="UEL84" s="188"/>
      <c r="UEM84" s="188"/>
      <c r="UEN84" s="188"/>
      <c r="UEO84" s="188"/>
      <c r="UEP84" s="188"/>
      <c r="UEQ84" s="188"/>
      <c r="UER84" s="188"/>
      <c r="UES84" s="188"/>
      <c r="UET84" s="188"/>
      <c r="UEU84" s="188"/>
      <c r="UEV84" s="188"/>
      <c r="UEW84" s="188"/>
      <c r="UEX84" s="188"/>
      <c r="UEY84" s="188"/>
      <c r="UEZ84" s="188"/>
      <c r="UFA84" s="188"/>
      <c r="UFB84" s="188"/>
      <c r="UFC84" s="188"/>
      <c r="UFD84" s="188"/>
      <c r="UFE84" s="188"/>
      <c r="UFF84" s="188"/>
      <c r="UFG84" s="188"/>
      <c r="UFH84" s="188"/>
      <c r="UFI84" s="188"/>
      <c r="UFJ84" s="188"/>
      <c r="UFK84" s="188"/>
      <c r="UFL84" s="188"/>
      <c r="UFM84" s="188"/>
      <c r="UFN84" s="188"/>
      <c r="UFO84" s="188"/>
      <c r="UFP84" s="188"/>
      <c r="UFQ84" s="188"/>
      <c r="UFR84" s="188"/>
      <c r="UFS84" s="188"/>
      <c r="UFT84" s="188"/>
      <c r="UFU84" s="188"/>
      <c r="UFV84" s="188"/>
      <c r="UFW84" s="188"/>
      <c r="UFX84" s="188"/>
      <c r="UFY84" s="188"/>
      <c r="UFZ84" s="188"/>
      <c r="UGA84" s="188"/>
      <c r="UGB84" s="188"/>
      <c r="UGC84" s="188"/>
      <c r="UGD84" s="188"/>
      <c r="UGE84" s="188"/>
      <c r="UGF84" s="188"/>
      <c r="UGG84" s="188"/>
      <c r="UGH84" s="188"/>
      <c r="UGI84" s="188"/>
      <c r="UGJ84" s="188"/>
      <c r="UGK84" s="188"/>
      <c r="UGL84" s="188"/>
      <c r="UGM84" s="188"/>
      <c r="UGN84" s="188"/>
      <c r="UGO84" s="188"/>
      <c r="UGP84" s="188"/>
      <c r="UGQ84" s="188"/>
      <c r="UGR84" s="188"/>
      <c r="UGS84" s="188"/>
      <c r="UGT84" s="188"/>
      <c r="UGU84" s="188"/>
      <c r="UGV84" s="188"/>
      <c r="UGW84" s="188"/>
      <c r="UGX84" s="188"/>
      <c r="UGY84" s="188"/>
      <c r="UGZ84" s="188"/>
      <c r="UHA84" s="188"/>
      <c r="UHB84" s="188"/>
      <c r="UHC84" s="188"/>
      <c r="UHD84" s="188"/>
      <c r="UHE84" s="188"/>
      <c r="UHF84" s="188"/>
      <c r="UHG84" s="188"/>
      <c r="UHH84" s="188"/>
      <c r="UHI84" s="188"/>
      <c r="UHJ84" s="188"/>
      <c r="UHK84" s="188"/>
      <c r="UHL84" s="188"/>
      <c r="UHM84" s="188"/>
      <c r="UHN84" s="188"/>
      <c r="UHO84" s="188"/>
      <c r="UHP84" s="188"/>
      <c r="UHQ84" s="188"/>
      <c r="UHR84" s="188"/>
      <c r="UHS84" s="188"/>
      <c r="UHT84" s="188"/>
      <c r="UHU84" s="188"/>
      <c r="UHV84" s="188"/>
      <c r="UHW84" s="188"/>
      <c r="UHX84" s="188"/>
      <c r="UHY84" s="188"/>
      <c r="UHZ84" s="188"/>
      <c r="UIA84" s="188"/>
      <c r="UIB84" s="188"/>
      <c r="UIC84" s="188"/>
      <c r="UID84" s="188"/>
      <c r="UIE84" s="188"/>
      <c r="UIF84" s="188"/>
      <c r="UIG84" s="188"/>
      <c r="UIH84" s="188"/>
      <c r="UII84" s="188"/>
      <c r="UIJ84" s="188"/>
      <c r="UIK84" s="188"/>
      <c r="UIL84" s="188"/>
      <c r="UIM84" s="188"/>
      <c r="UIN84" s="188"/>
      <c r="UIO84" s="188"/>
      <c r="UIP84" s="188"/>
      <c r="UIQ84" s="188"/>
      <c r="UIR84" s="188"/>
      <c r="UIS84" s="188"/>
      <c r="UIT84" s="188"/>
      <c r="UIU84" s="188"/>
      <c r="UIV84" s="188"/>
      <c r="UIW84" s="188"/>
      <c r="UIX84" s="188"/>
      <c r="UIY84" s="188"/>
      <c r="UIZ84" s="188"/>
      <c r="UJA84" s="188"/>
      <c r="UJB84" s="188"/>
      <c r="UJC84" s="188"/>
      <c r="UJD84" s="188"/>
      <c r="UJE84" s="188"/>
      <c r="UJF84" s="188"/>
      <c r="UJG84" s="188"/>
      <c r="UJH84" s="188"/>
      <c r="UJI84" s="188"/>
      <c r="UJJ84" s="188"/>
      <c r="UJK84" s="188"/>
      <c r="UJL84" s="188"/>
      <c r="UJM84" s="188"/>
      <c r="UJN84" s="188"/>
      <c r="UJO84" s="188"/>
      <c r="UJP84" s="188"/>
      <c r="UJQ84" s="188"/>
      <c r="UJR84" s="188"/>
      <c r="UJS84" s="188"/>
      <c r="UJT84" s="188"/>
      <c r="UJU84" s="188"/>
      <c r="UJV84" s="188"/>
      <c r="UJW84" s="188"/>
      <c r="UJX84" s="188"/>
      <c r="UJY84" s="188"/>
      <c r="UJZ84" s="188"/>
      <c r="UKA84" s="188"/>
      <c r="UKB84" s="188"/>
      <c r="UKC84" s="188"/>
      <c r="UKD84" s="188"/>
      <c r="UKE84" s="188"/>
      <c r="UKF84" s="188"/>
      <c r="UKG84" s="188"/>
      <c r="UKH84" s="188"/>
      <c r="UKI84" s="188"/>
      <c r="UKJ84" s="188"/>
      <c r="UKK84" s="188"/>
      <c r="UKL84" s="188"/>
      <c r="UKM84" s="188"/>
      <c r="UKN84" s="188"/>
      <c r="UKO84" s="188"/>
      <c r="UKP84" s="188"/>
      <c r="UKQ84" s="188"/>
      <c r="UKR84" s="188"/>
      <c r="UKS84" s="188"/>
      <c r="UKT84" s="188"/>
      <c r="UKU84" s="188"/>
      <c r="UKV84" s="188"/>
      <c r="UKW84" s="188"/>
      <c r="UKX84" s="188"/>
      <c r="UKY84" s="188"/>
      <c r="UKZ84" s="188"/>
      <c r="ULA84" s="188"/>
      <c r="ULB84" s="188"/>
      <c r="ULC84" s="188"/>
      <c r="ULD84" s="188"/>
      <c r="ULE84" s="188"/>
      <c r="ULF84" s="188"/>
      <c r="ULG84" s="188"/>
      <c r="ULH84" s="188"/>
      <c r="ULI84" s="188"/>
      <c r="ULJ84" s="188"/>
      <c r="ULK84" s="188"/>
      <c r="ULL84" s="188"/>
      <c r="ULM84" s="188"/>
      <c r="ULN84" s="188"/>
      <c r="ULO84" s="188"/>
      <c r="ULP84" s="188"/>
      <c r="ULQ84" s="188"/>
      <c r="ULR84" s="188"/>
      <c r="ULS84" s="188"/>
      <c r="ULT84" s="188"/>
      <c r="ULU84" s="188"/>
      <c r="ULV84" s="188"/>
      <c r="ULW84" s="188"/>
      <c r="ULX84" s="188"/>
      <c r="ULY84" s="188"/>
      <c r="ULZ84" s="188"/>
      <c r="UMA84" s="188"/>
      <c r="UMB84" s="188"/>
      <c r="UMC84" s="188"/>
      <c r="UMD84" s="188"/>
      <c r="UME84" s="188"/>
      <c r="UMF84" s="188"/>
      <c r="UMG84" s="188"/>
      <c r="UMH84" s="188"/>
      <c r="UMI84" s="188"/>
      <c r="UMJ84" s="188"/>
      <c r="UMK84" s="188"/>
      <c r="UML84" s="188"/>
      <c r="UMM84" s="188"/>
      <c r="UMN84" s="188"/>
      <c r="UMO84" s="188"/>
      <c r="UMP84" s="188"/>
      <c r="UMQ84" s="188"/>
      <c r="UMR84" s="188"/>
      <c r="UMS84" s="188"/>
      <c r="UMT84" s="188"/>
      <c r="UMU84" s="188"/>
      <c r="UMV84" s="188"/>
      <c r="UMW84" s="188"/>
      <c r="UMX84" s="188"/>
      <c r="UMY84" s="188"/>
      <c r="UMZ84" s="188"/>
      <c r="UNA84" s="188"/>
      <c r="UNB84" s="188"/>
      <c r="UNC84" s="188"/>
      <c r="UND84" s="188"/>
      <c r="UNE84" s="188"/>
      <c r="UNF84" s="188"/>
      <c r="UNG84" s="188"/>
      <c r="UNH84" s="188"/>
      <c r="UNI84" s="188"/>
      <c r="UNJ84" s="188"/>
      <c r="UNK84" s="188"/>
      <c r="UNL84" s="188"/>
      <c r="UNM84" s="188"/>
      <c r="UNN84" s="188"/>
      <c r="UNO84" s="188"/>
      <c r="UNP84" s="188"/>
      <c r="UNQ84" s="188"/>
      <c r="UNR84" s="188"/>
      <c r="UNS84" s="188"/>
      <c r="UNT84" s="188"/>
      <c r="UNU84" s="188"/>
      <c r="UNV84" s="188"/>
      <c r="UNW84" s="188"/>
      <c r="UNX84" s="188"/>
      <c r="UNY84" s="188"/>
      <c r="UNZ84" s="188"/>
      <c r="UOA84" s="188"/>
      <c r="UOB84" s="188"/>
      <c r="UOC84" s="188"/>
      <c r="UOD84" s="188"/>
      <c r="UOE84" s="188"/>
      <c r="UOF84" s="188"/>
      <c r="UOG84" s="188"/>
      <c r="UOH84" s="188"/>
      <c r="UOI84" s="188"/>
      <c r="UOJ84" s="188"/>
      <c r="UOK84" s="188"/>
      <c r="UOL84" s="188"/>
      <c r="UOM84" s="188"/>
      <c r="UON84" s="188"/>
      <c r="UOO84" s="188"/>
      <c r="UOP84" s="188"/>
      <c r="UOQ84" s="188"/>
      <c r="UOR84" s="188"/>
      <c r="UOS84" s="188"/>
      <c r="UOT84" s="188"/>
      <c r="UOU84" s="188"/>
      <c r="UOV84" s="188"/>
      <c r="UOW84" s="188"/>
      <c r="UOX84" s="188"/>
      <c r="UOY84" s="188"/>
      <c r="UOZ84" s="188"/>
      <c r="UPA84" s="188"/>
      <c r="UPB84" s="188"/>
      <c r="UPC84" s="188"/>
      <c r="UPD84" s="188"/>
      <c r="UPE84" s="188"/>
      <c r="UPF84" s="188"/>
      <c r="UPG84" s="188"/>
      <c r="UPH84" s="188"/>
      <c r="UPI84" s="188"/>
      <c r="UPJ84" s="188"/>
      <c r="UPK84" s="188"/>
      <c r="UPL84" s="188"/>
      <c r="UPM84" s="188"/>
      <c r="UPN84" s="188"/>
      <c r="UPO84" s="188"/>
      <c r="UPP84" s="188"/>
      <c r="UPQ84" s="188"/>
      <c r="UPR84" s="188"/>
      <c r="UPS84" s="188"/>
      <c r="UPT84" s="188"/>
      <c r="UPU84" s="188"/>
      <c r="UPV84" s="188"/>
      <c r="UPW84" s="188"/>
      <c r="UPX84" s="188"/>
      <c r="UPY84" s="188"/>
      <c r="UPZ84" s="188"/>
      <c r="UQA84" s="188"/>
      <c r="UQB84" s="188"/>
      <c r="UQC84" s="188"/>
      <c r="UQD84" s="188"/>
      <c r="UQE84" s="188"/>
      <c r="UQF84" s="188"/>
      <c r="UQG84" s="188"/>
      <c r="UQH84" s="188"/>
      <c r="UQI84" s="188"/>
      <c r="UQJ84" s="188"/>
      <c r="UQK84" s="188"/>
      <c r="UQL84" s="188"/>
      <c r="UQM84" s="188"/>
      <c r="UQN84" s="188"/>
      <c r="UQO84" s="188"/>
      <c r="UQP84" s="188"/>
      <c r="UQQ84" s="188"/>
      <c r="UQR84" s="188"/>
      <c r="UQS84" s="188"/>
      <c r="UQT84" s="188"/>
      <c r="UQU84" s="188"/>
      <c r="UQV84" s="188"/>
      <c r="UQW84" s="188"/>
      <c r="UQX84" s="188"/>
      <c r="UQY84" s="188"/>
      <c r="UQZ84" s="188"/>
      <c r="URA84" s="188"/>
      <c r="URB84" s="188"/>
      <c r="URC84" s="188"/>
      <c r="URD84" s="188"/>
      <c r="URE84" s="188"/>
      <c r="URF84" s="188"/>
      <c r="URG84" s="188"/>
      <c r="URH84" s="188"/>
      <c r="URI84" s="188"/>
      <c r="URJ84" s="188"/>
      <c r="URK84" s="188"/>
      <c r="URL84" s="188"/>
      <c r="URM84" s="188"/>
      <c r="URN84" s="188"/>
      <c r="URO84" s="188"/>
      <c r="URP84" s="188"/>
      <c r="URQ84" s="188"/>
      <c r="URR84" s="188"/>
      <c r="URS84" s="188"/>
      <c r="URT84" s="188"/>
      <c r="URU84" s="188"/>
      <c r="URV84" s="188"/>
      <c r="URW84" s="188"/>
      <c r="URX84" s="188"/>
      <c r="URY84" s="188"/>
      <c r="URZ84" s="188"/>
      <c r="USA84" s="188"/>
      <c r="USB84" s="188"/>
      <c r="USC84" s="188"/>
      <c r="USD84" s="188"/>
      <c r="USE84" s="188"/>
      <c r="USF84" s="188"/>
      <c r="USG84" s="188"/>
      <c r="USH84" s="188"/>
      <c r="USI84" s="188"/>
      <c r="USJ84" s="188"/>
      <c r="USK84" s="188"/>
      <c r="USL84" s="188"/>
      <c r="USM84" s="188"/>
      <c r="USN84" s="188"/>
      <c r="USO84" s="188"/>
      <c r="USP84" s="188"/>
      <c r="USQ84" s="188"/>
      <c r="USR84" s="188"/>
      <c r="USS84" s="188"/>
      <c r="UST84" s="188"/>
      <c r="USU84" s="188"/>
      <c r="USV84" s="188"/>
      <c r="USW84" s="188"/>
      <c r="USX84" s="188"/>
      <c r="USY84" s="188"/>
      <c r="USZ84" s="188"/>
      <c r="UTA84" s="188"/>
      <c r="UTB84" s="188"/>
      <c r="UTC84" s="188"/>
      <c r="UTD84" s="188"/>
      <c r="UTE84" s="188"/>
      <c r="UTF84" s="188"/>
      <c r="UTG84" s="188"/>
      <c r="UTH84" s="188"/>
      <c r="UTI84" s="188"/>
      <c r="UTJ84" s="188"/>
      <c r="UTK84" s="188"/>
      <c r="UTL84" s="188"/>
      <c r="UTM84" s="188"/>
      <c r="UTN84" s="188"/>
      <c r="UTO84" s="188"/>
      <c r="UTP84" s="188"/>
      <c r="UTQ84" s="188"/>
      <c r="UTR84" s="188"/>
      <c r="UTS84" s="188"/>
      <c r="UTT84" s="188"/>
      <c r="UTU84" s="188"/>
      <c r="UTV84" s="188"/>
      <c r="UTW84" s="188"/>
      <c r="UTX84" s="188"/>
      <c r="UTY84" s="188"/>
      <c r="UTZ84" s="188"/>
      <c r="UUA84" s="188"/>
      <c r="UUB84" s="188"/>
      <c r="UUC84" s="188"/>
      <c r="UUD84" s="188"/>
      <c r="UUE84" s="188"/>
      <c r="UUF84" s="188"/>
      <c r="UUG84" s="188"/>
      <c r="UUH84" s="188"/>
      <c r="UUI84" s="188"/>
      <c r="UUJ84" s="188"/>
      <c r="UUK84" s="188"/>
      <c r="UUL84" s="188"/>
      <c r="UUM84" s="188"/>
      <c r="UUN84" s="188"/>
      <c r="UUO84" s="188"/>
      <c r="UUP84" s="188"/>
      <c r="UUQ84" s="188"/>
      <c r="UUR84" s="188"/>
      <c r="UUS84" s="188"/>
      <c r="UUT84" s="188"/>
      <c r="UUU84" s="188"/>
      <c r="UUV84" s="188"/>
      <c r="UUW84" s="188"/>
      <c r="UUX84" s="188"/>
      <c r="UUY84" s="188"/>
      <c r="UUZ84" s="188"/>
      <c r="UVA84" s="188"/>
      <c r="UVB84" s="188"/>
      <c r="UVC84" s="188"/>
      <c r="UVD84" s="188"/>
      <c r="UVE84" s="188"/>
      <c r="UVF84" s="188"/>
      <c r="UVG84" s="188"/>
      <c r="UVH84" s="188"/>
      <c r="UVI84" s="188"/>
      <c r="UVJ84" s="188"/>
      <c r="UVK84" s="188"/>
      <c r="UVL84" s="188"/>
      <c r="UVM84" s="188"/>
      <c r="UVN84" s="188"/>
      <c r="UVO84" s="188"/>
      <c r="UVP84" s="188"/>
      <c r="UVQ84" s="188"/>
      <c r="UVR84" s="188"/>
      <c r="UVS84" s="188"/>
      <c r="UVT84" s="188"/>
      <c r="UVU84" s="188"/>
      <c r="UVV84" s="188"/>
      <c r="UVW84" s="188"/>
      <c r="UVX84" s="188"/>
      <c r="UVY84" s="188"/>
      <c r="UVZ84" s="188"/>
      <c r="UWA84" s="188"/>
      <c r="UWB84" s="188"/>
      <c r="UWC84" s="188"/>
      <c r="UWD84" s="188"/>
      <c r="UWE84" s="188"/>
      <c r="UWF84" s="188"/>
      <c r="UWG84" s="188"/>
      <c r="UWH84" s="188"/>
      <c r="UWI84" s="188"/>
      <c r="UWJ84" s="188"/>
      <c r="UWK84" s="188"/>
      <c r="UWL84" s="188"/>
      <c r="UWM84" s="188"/>
      <c r="UWN84" s="188"/>
      <c r="UWO84" s="188"/>
      <c r="UWP84" s="188"/>
      <c r="UWQ84" s="188"/>
      <c r="UWR84" s="188"/>
      <c r="UWS84" s="188"/>
      <c r="UWT84" s="188"/>
      <c r="UWU84" s="188"/>
      <c r="UWV84" s="188"/>
      <c r="UWW84" s="188"/>
      <c r="UWX84" s="188"/>
      <c r="UWY84" s="188"/>
      <c r="UWZ84" s="188"/>
      <c r="UXA84" s="188"/>
      <c r="UXB84" s="188"/>
      <c r="UXC84" s="188"/>
      <c r="UXD84" s="188"/>
      <c r="UXE84" s="188"/>
      <c r="UXF84" s="188"/>
      <c r="UXG84" s="188"/>
      <c r="UXH84" s="188"/>
      <c r="UXI84" s="188"/>
      <c r="UXJ84" s="188"/>
      <c r="UXK84" s="188"/>
      <c r="UXL84" s="188"/>
      <c r="UXM84" s="188"/>
      <c r="UXN84" s="188"/>
      <c r="UXO84" s="188"/>
      <c r="UXP84" s="188"/>
      <c r="UXQ84" s="188"/>
      <c r="UXR84" s="188"/>
      <c r="UXS84" s="188"/>
      <c r="UXT84" s="188"/>
      <c r="UXU84" s="188"/>
      <c r="UXV84" s="188"/>
      <c r="UXW84" s="188"/>
      <c r="UXX84" s="188"/>
      <c r="UXY84" s="188"/>
      <c r="UXZ84" s="188"/>
      <c r="UYA84" s="188"/>
      <c r="UYB84" s="188"/>
      <c r="UYC84" s="188"/>
      <c r="UYD84" s="188"/>
      <c r="UYE84" s="188"/>
      <c r="UYF84" s="188"/>
      <c r="UYG84" s="188"/>
      <c r="UYH84" s="188"/>
      <c r="UYI84" s="188"/>
      <c r="UYJ84" s="188"/>
      <c r="UYK84" s="188"/>
      <c r="UYL84" s="188"/>
      <c r="UYM84" s="188"/>
      <c r="UYN84" s="188"/>
      <c r="UYO84" s="188"/>
      <c r="UYP84" s="188"/>
      <c r="UYQ84" s="188"/>
      <c r="UYR84" s="188"/>
      <c r="UYS84" s="188"/>
      <c r="UYT84" s="188"/>
      <c r="UYU84" s="188"/>
      <c r="UYV84" s="188"/>
      <c r="UYW84" s="188"/>
      <c r="UYX84" s="188"/>
      <c r="UYY84" s="188"/>
      <c r="UYZ84" s="188"/>
      <c r="UZA84" s="188"/>
      <c r="UZB84" s="188"/>
      <c r="UZC84" s="188"/>
      <c r="UZD84" s="188"/>
      <c r="UZE84" s="188"/>
      <c r="UZF84" s="188"/>
      <c r="UZG84" s="188"/>
      <c r="UZH84" s="188"/>
      <c r="UZI84" s="188"/>
      <c r="UZJ84" s="188"/>
      <c r="UZK84" s="188"/>
      <c r="UZL84" s="188"/>
      <c r="UZM84" s="188"/>
      <c r="UZN84" s="188"/>
      <c r="UZO84" s="188"/>
      <c r="UZP84" s="188"/>
      <c r="UZQ84" s="188"/>
      <c r="UZR84" s="188"/>
      <c r="UZS84" s="188"/>
      <c r="UZT84" s="188"/>
      <c r="UZU84" s="188"/>
      <c r="UZV84" s="188"/>
      <c r="UZW84" s="188"/>
      <c r="UZX84" s="188"/>
      <c r="UZY84" s="188"/>
      <c r="UZZ84" s="188"/>
      <c r="VAA84" s="188"/>
      <c r="VAB84" s="188"/>
      <c r="VAC84" s="188"/>
      <c r="VAD84" s="188"/>
      <c r="VAE84" s="188"/>
      <c r="VAF84" s="188"/>
      <c r="VAG84" s="188"/>
      <c r="VAH84" s="188"/>
      <c r="VAI84" s="188"/>
      <c r="VAJ84" s="188"/>
      <c r="VAK84" s="188"/>
      <c r="VAL84" s="188"/>
      <c r="VAM84" s="188"/>
      <c r="VAN84" s="188"/>
      <c r="VAO84" s="188"/>
      <c r="VAP84" s="188"/>
      <c r="VAQ84" s="188"/>
      <c r="VAR84" s="188"/>
      <c r="VAS84" s="188"/>
      <c r="VAT84" s="188"/>
      <c r="VAU84" s="188"/>
      <c r="VAV84" s="188"/>
      <c r="VAW84" s="188"/>
      <c r="VAX84" s="188"/>
      <c r="VAY84" s="188"/>
      <c r="VAZ84" s="188"/>
      <c r="VBA84" s="188"/>
      <c r="VBB84" s="188"/>
      <c r="VBC84" s="188"/>
      <c r="VBD84" s="188"/>
      <c r="VBE84" s="188"/>
      <c r="VBF84" s="188"/>
      <c r="VBG84" s="188"/>
      <c r="VBH84" s="188"/>
      <c r="VBI84" s="188"/>
      <c r="VBJ84" s="188"/>
      <c r="VBK84" s="188"/>
      <c r="VBL84" s="188"/>
      <c r="VBM84" s="188"/>
      <c r="VBN84" s="188"/>
      <c r="VBO84" s="188"/>
      <c r="VBP84" s="188"/>
      <c r="VBQ84" s="188"/>
      <c r="VBR84" s="188"/>
      <c r="VBS84" s="188"/>
      <c r="VBT84" s="188"/>
      <c r="VBU84" s="188"/>
      <c r="VBV84" s="188"/>
      <c r="VBW84" s="188"/>
      <c r="VBX84" s="188"/>
      <c r="VBY84" s="188"/>
      <c r="VBZ84" s="188"/>
      <c r="VCA84" s="188"/>
      <c r="VCB84" s="188"/>
      <c r="VCC84" s="188"/>
      <c r="VCD84" s="188"/>
      <c r="VCE84" s="188"/>
      <c r="VCF84" s="188"/>
      <c r="VCG84" s="188"/>
      <c r="VCH84" s="188"/>
      <c r="VCI84" s="188"/>
      <c r="VCJ84" s="188"/>
      <c r="VCK84" s="188"/>
      <c r="VCL84" s="188"/>
      <c r="VCM84" s="188"/>
      <c r="VCN84" s="188"/>
      <c r="VCO84" s="188"/>
      <c r="VCP84" s="188"/>
      <c r="VCQ84" s="188"/>
      <c r="VCR84" s="188"/>
      <c r="VCS84" s="188"/>
      <c r="VCT84" s="188"/>
      <c r="VCU84" s="188"/>
      <c r="VCV84" s="188"/>
      <c r="VCW84" s="188"/>
      <c r="VCX84" s="188"/>
      <c r="VCY84" s="188"/>
      <c r="VCZ84" s="188"/>
      <c r="VDA84" s="188"/>
      <c r="VDB84" s="188"/>
      <c r="VDC84" s="188"/>
      <c r="VDD84" s="188"/>
      <c r="VDE84" s="188"/>
      <c r="VDF84" s="188"/>
      <c r="VDG84" s="188"/>
      <c r="VDH84" s="188"/>
      <c r="VDI84" s="188"/>
      <c r="VDJ84" s="188"/>
      <c r="VDK84" s="188"/>
      <c r="VDL84" s="188"/>
      <c r="VDM84" s="188"/>
      <c r="VDN84" s="188"/>
      <c r="VDO84" s="188"/>
      <c r="VDP84" s="188"/>
      <c r="VDQ84" s="188"/>
      <c r="VDR84" s="188"/>
      <c r="VDS84" s="188"/>
      <c r="VDT84" s="188"/>
      <c r="VDU84" s="188"/>
      <c r="VDV84" s="188"/>
      <c r="VDW84" s="188"/>
      <c r="VDX84" s="188"/>
      <c r="VDY84" s="188"/>
      <c r="VDZ84" s="188"/>
      <c r="VEA84" s="188"/>
      <c r="VEB84" s="188"/>
      <c r="VEC84" s="188"/>
      <c r="VED84" s="188"/>
      <c r="VEE84" s="188"/>
      <c r="VEF84" s="188"/>
      <c r="VEG84" s="188"/>
      <c r="VEH84" s="188"/>
      <c r="VEI84" s="188"/>
      <c r="VEJ84" s="188"/>
      <c r="VEK84" s="188"/>
      <c r="VEL84" s="188"/>
      <c r="VEM84" s="188"/>
      <c r="VEN84" s="188"/>
      <c r="VEO84" s="188"/>
      <c r="VEP84" s="188"/>
      <c r="VEQ84" s="188"/>
      <c r="VER84" s="188"/>
      <c r="VES84" s="188"/>
      <c r="VET84" s="188"/>
      <c r="VEU84" s="188"/>
      <c r="VEV84" s="188"/>
      <c r="VEW84" s="188"/>
      <c r="VEX84" s="188"/>
      <c r="VEY84" s="188"/>
      <c r="VEZ84" s="188"/>
      <c r="VFA84" s="188"/>
      <c r="VFB84" s="188"/>
      <c r="VFC84" s="188"/>
      <c r="VFD84" s="188"/>
      <c r="VFE84" s="188"/>
      <c r="VFF84" s="188"/>
      <c r="VFG84" s="188"/>
      <c r="VFH84" s="188"/>
      <c r="VFI84" s="188"/>
      <c r="VFJ84" s="188"/>
      <c r="VFK84" s="188"/>
      <c r="VFL84" s="188"/>
      <c r="VFM84" s="188"/>
      <c r="VFN84" s="188"/>
      <c r="VFO84" s="188"/>
      <c r="VFP84" s="188"/>
      <c r="VFQ84" s="188"/>
      <c r="VFR84" s="188"/>
      <c r="VFS84" s="188"/>
      <c r="VFT84" s="188"/>
      <c r="VFU84" s="188"/>
      <c r="VFV84" s="188"/>
      <c r="VFW84" s="188"/>
      <c r="VFX84" s="188"/>
      <c r="VFY84" s="188"/>
      <c r="VFZ84" s="188"/>
      <c r="VGA84" s="188"/>
      <c r="VGB84" s="188"/>
      <c r="VGC84" s="188"/>
      <c r="VGD84" s="188"/>
      <c r="VGE84" s="188"/>
      <c r="VGF84" s="188"/>
      <c r="VGG84" s="188"/>
      <c r="VGH84" s="188"/>
      <c r="VGI84" s="188"/>
      <c r="VGJ84" s="188"/>
      <c r="VGK84" s="188"/>
      <c r="VGL84" s="188"/>
      <c r="VGM84" s="188"/>
      <c r="VGN84" s="188"/>
      <c r="VGO84" s="188"/>
      <c r="VGP84" s="188"/>
      <c r="VGQ84" s="188"/>
      <c r="VGR84" s="188"/>
      <c r="VGS84" s="188"/>
      <c r="VGT84" s="188"/>
      <c r="VGU84" s="188"/>
      <c r="VGV84" s="188"/>
      <c r="VGW84" s="188"/>
      <c r="VGX84" s="188"/>
      <c r="VGY84" s="188"/>
      <c r="VGZ84" s="188"/>
      <c r="VHA84" s="188"/>
      <c r="VHB84" s="188"/>
      <c r="VHC84" s="188"/>
      <c r="VHD84" s="188"/>
      <c r="VHE84" s="188"/>
      <c r="VHF84" s="188"/>
      <c r="VHG84" s="188"/>
      <c r="VHH84" s="188"/>
      <c r="VHI84" s="188"/>
      <c r="VHJ84" s="188"/>
      <c r="VHK84" s="188"/>
      <c r="VHL84" s="188"/>
      <c r="VHM84" s="188"/>
      <c r="VHN84" s="188"/>
      <c r="VHO84" s="188"/>
      <c r="VHP84" s="188"/>
      <c r="VHQ84" s="188"/>
      <c r="VHR84" s="188"/>
      <c r="VHS84" s="188"/>
      <c r="VHT84" s="188"/>
      <c r="VHU84" s="188"/>
      <c r="VHV84" s="188"/>
      <c r="VHW84" s="188"/>
      <c r="VHX84" s="188"/>
      <c r="VHY84" s="188"/>
      <c r="VHZ84" s="188"/>
      <c r="VIA84" s="188"/>
      <c r="VIB84" s="188"/>
      <c r="VIC84" s="188"/>
      <c r="VID84" s="188"/>
      <c r="VIE84" s="188"/>
      <c r="VIF84" s="188"/>
      <c r="VIG84" s="188"/>
      <c r="VIH84" s="188"/>
      <c r="VII84" s="188"/>
      <c r="VIJ84" s="188"/>
      <c r="VIK84" s="188"/>
      <c r="VIL84" s="188"/>
      <c r="VIM84" s="188"/>
      <c r="VIN84" s="188"/>
      <c r="VIO84" s="188"/>
      <c r="VIP84" s="188"/>
      <c r="VIQ84" s="188"/>
      <c r="VIR84" s="188"/>
      <c r="VIS84" s="188"/>
      <c r="VIT84" s="188"/>
      <c r="VIU84" s="188"/>
      <c r="VIV84" s="188"/>
      <c r="VIW84" s="188"/>
      <c r="VIX84" s="188"/>
      <c r="VIY84" s="188"/>
      <c r="VIZ84" s="188"/>
      <c r="VJA84" s="188"/>
      <c r="VJB84" s="188"/>
      <c r="VJC84" s="188"/>
      <c r="VJD84" s="188"/>
      <c r="VJE84" s="188"/>
      <c r="VJF84" s="188"/>
      <c r="VJG84" s="188"/>
      <c r="VJH84" s="188"/>
      <c r="VJI84" s="188"/>
      <c r="VJJ84" s="188"/>
      <c r="VJK84" s="188"/>
      <c r="VJL84" s="188"/>
      <c r="VJM84" s="188"/>
      <c r="VJN84" s="188"/>
      <c r="VJO84" s="188"/>
      <c r="VJP84" s="188"/>
      <c r="VJQ84" s="188"/>
      <c r="VJR84" s="188"/>
      <c r="VJS84" s="188"/>
      <c r="VJT84" s="188"/>
      <c r="VJU84" s="188"/>
      <c r="VJV84" s="188"/>
      <c r="VJW84" s="188"/>
      <c r="VJX84" s="188"/>
      <c r="VJY84" s="188"/>
      <c r="VJZ84" s="188"/>
      <c r="VKA84" s="188"/>
      <c r="VKB84" s="188"/>
      <c r="VKC84" s="188"/>
      <c r="VKD84" s="188"/>
      <c r="VKE84" s="188"/>
      <c r="VKF84" s="188"/>
      <c r="VKG84" s="188"/>
      <c r="VKH84" s="188"/>
      <c r="VKI84" s="188"/>
      <c r="VKJ84" s="188"/>
      <c r="VKK84" s="188"/>
      <c r="VKL84" s="188"/>
      <c r="VKM84" s="188"/>
      <c r="VKN84" s="188"/>
      <c r="VKO84" s="188"/>
      <c r="VKP84" s="188"/>
      <c r="VKQ84" s="188"/>
      <c r="VKR84" s="188"/>
      <c r="VKS84" s="188"/>
      <c r="VKT84" s="188"/>
      <c r="VKU84" s="188"/>
      <c r="VKV84" s="188"/>
      <c r="VKW84" s="188"/>
      <c r="VKX84" s="188"/>
      <c r="VKY84" s="188"/>
      <c r="VKZ84" s="188"/>
      <c r="VLA84" s="188"/>
      <c r="VLB84" s="188"/>
      <c r="VLC84" s="188"/>
      <c r="VLD84" s="188"/>
      <c r="VLE84" s="188"/>
      <c r="VLF84" s="188"/>
      <c r="VLG84" s="188"/>
      <c r="VLH84" s="188"/>
      <c r="VLI84" s="188"/>
      <c r="VLJ84" s="188"/>
      <c r="VLK84" s="188"/>
      <c r="VLL84" s="188"/>
      <c r="VLM84" s="188"/>
      <c r="VLN84" s="188"/>
      <c r="VLO84" s="188"/>
      <c r="VLP84" s="188"/>
      <c r="VLQ84" s="188"/>
      <c r="VLR84" s="188"/>
      <c r="VLS84" s="188"/>
      <c r="VLT84" s="188"/>
      <c r="VLU84" s="188"/>
      <c r="VLV84" s="188"/>
      <c r="VLW84" s="188"/>
      <c r="VLX84" s="188"/>
      <c r="VLY84" s="188"/>
      <c r="VLZ84" s="188"/>
      <c r="VMA84" s="188"/>
      <c r="VMB84" s="188"/>
      <c r="VMC84" s="188"/>
      <c r="VMD84" s="188"/>
      <c r="VME84" s="188"/>
      <c r="VMF84" s="188"/>
      <c r="VMG84" s="188"/>
      <c r="VMH84" s="188"/>
      <c r="VMI84" s="188"/>
      <c r="VMJ84" s="188"/>
      <c r="VMK84" s="188"/>
      <c r="VML84" s="188"/>
      <c r="VMM84" s="188"/>
      <c r="VMN84" s="188"/>
      <c r="VMO84" s="188"/>
      <c r="VMP84" s="188"/>
      <c r="VMQ84" s="188"/>
      <c r="VMR84" s="188"/>
      <c r="VMS84" s="188"/>
      <c r="VMT84" s="188"/>
      <c r="VMU84" s="188"/>
      <c r="VMV84" s="188"/>
      <c r="VMW84" s="188"/>
      <c r="VMX84" s="188"/>
      <c r="VMY84" s="188"/>
      <c r="VMZ84" s="188"/>
      <c r="VNA84" s="188"/>
      <c r="VNB84" s="188"/>
      <c r="VNC84" s="188"/>
      <c r="VND84" s="188"/>
      <c r="VNE84" s="188"/>
      <c r="VNF84" s="188"/>
      <c r="VNG84" s="188"/>
      <c r="VNH84" s="188"/>
      <c r="VNI84" s="188"/>
      <c r="VNJ84" s="188"/>
      <c r="VNK84" s="188"/>
      <c r="VNL84" s="188"/>
      <c r="VNM84" s="188"/>
      <c r="VNN84" s="188"/>
      <c r="VNO84" s="188"/>
      <c r="VNP84" s="188"/>
      <c r="VNQ84" s="188"/>
      <c r="VNR84" s="188"/>
      <c r="VNS84" s="188"/>
      <c r="VNT84" s="188"/>
      <c r="VNU84" s="188"/>
      <c r="VNV84" s="188"/>
      <c r="VNW84" s="188"/>
      <c r="VNX84" s="188"/>
      <c r="VNY84" s="188"/>
      <c r="VNZ84" s="188"/>
      <c r="VOA84" s="188"/>
      <c r="VOB84" s="188"/>
      <c r="VOC84" s="188"/>
      <c r="VOD84" s="188"/>
      <c r="VOE84" s="188"/>
      <c r="VOF84" s="188"/>
      <c r="VOG84" s="188"/>
      <c r="VOH84" s="188"/>
      <c r="VOI84" s="188"/>
      <c r="VOJ84" s="188"/>
      <c r="VOK84" s="188"/>
      <c r="VOL84" s="188"/>
      <c r="VOM84" s="188"/>
      <c r="VON84" s="188"/>
      <c r="VOO84" s="188"/>
      <c r="VOP84" s="188"/>
      <c r="VOQ84" s="188"/>
      <c r="VOR84" s="188"/>
      <c r="VOS84" s="188"/>
      <c r="VOT84" s="188"/>
      <c r="VOU84" s="188"/>
      <c r="VOV84" s="188"/>
      <c r="VOW84" s="188"/>
      <c r="VOX84" s="188"/>
      <c r="VOY84" s="188"/>
      <c r="VOZ84" s="188"/>
      <c r="VPA84" s="188"/>
      <c r="VPB84" s="188"/>
      <c r="VPC84" s="188"/>
      <c r="VPD84" s="188"/>
      <c r="VPE84" s="188"/>
      <c r="VPF84" s="188"/>
      <c r="VPG84" s="188"/>
      <c r="VPH84" s="188"/>
      <c r="VPI84" s="188"/>
      <c r="VPJ84" s="188"/>
      <c r="VPK84" s="188"/>
      <c r="VPL84" s="188"/>
      <c r="VPM84" s="188"/>
      <c r="VPN84" s="188"/>
      <c r="VPO84" s="188"/>
      <c r="VPP84" s="188"/>
      <c r="VPQ84" s="188"/>
      <c r="VPR84" s="188"/>
      <c r="VPS84" s="188"/>
      <c r="VPT84" s="188"/>
      <c r="VPU84" s="188"/>
      <c r="VPV84" s="188"/>
      <c r="VPW84" s="188"/>
      <c r="VPX84" s="188"/>
      <c r="VPY84" s="188"/>
      <c r="VPZ84" s="188"/>
      <c r="VQA84" s="188"/>
      <c r="VQB84" s="188"/>
      <c r="VQC84" s="188"/>
      <c r="VQD84" s="188"/>
      <c r="VQE84" s="188"/>
      <c r="VQF84" s="188"/>
      <c r="VQG84" s="188"/>
      <c r="VQH84" s="188"/>
      <c r="VQI84" s="188"/>
      <c r="VQJ84" s="188"/>
      <c r="VQK84" s="188"/>
      <c r="VQL84" s="188"/>
      <c r="VQM84" s="188"/>
      <c r="VQN84" s="188"/>
      <c r="VQO84" s="188"/>
      <c r="VQP84" s="188"/>
      <c r="VQQ84" s="188"/>
      <c r="VQR84" s="188"/>
      <c r="VQS84" s="188"/>
      <c r="VQT84" s="188"/>
      <c r="VQU84" s="188"/>
      <c r="VQV84" s="188"/>
      <c r="VQW84" s="188"/>
      <c r="VQX84" s="188"/>
      <c r="VQY84" s="188"/>
      <c r="VQZ84" s="188"/>
      <c r="VRA84" s="188"/>
      <c r="VRB84" s="188"/>
      <c r="VRC84" s="188"/>
      <c r="VRD84" s="188"/>
      <c r="VRE84" s="188"/>
      <c r="VRF84" s="188"/>
      <c r="VRG84" s="188"/>
      <c r="VRH84" s="188"/>
      <c r="VRI84" s="188"/>
      <c r="VRJ84" s="188"/>
      <c r="VRK84" s="188"/>
      <c r="VRL84" s="188"/>
      <c r="VRM84" s="188"/>
      <c r="VRN84" s="188"/>
      <c r="VRO84" s="188"/>
      <c r="VRP84" s="188"/>
      <c r="VRQ84" s="188"/>
      <c r="VRR84" s="188"/>
      <c r="VRS84" s="188"/>
      <c r="VRT84" s="188"/>
      <c r="VRU84" s="188"/>
      <c r="VRV84" s="188"/>
      <c r="VRW84" s="188"/>
      <c r="VRX84" s="188"/>
      <c r="VRY84" s="188"/>
      <c r="VRZ84" s="188"/>
      <c r="VSA84" s="188"/>
      <c r="VSB84" s="188"/>
      <c r="VSC84" s="188"/>
      <c r="VSD84" s="188"/>
      <c r="VSE84" s="188"/>
      <c r="VSF84" s="188"/>
      <c r="VSG84" s="188"/>
      <c r="VSH84" s="188"/>
      <c r="VSI84" s="188"/>
      <c r="VSJ84" s="188"/>
      <c r="VSK84" s="188"/>
      <c r="VSL84" s="188"/>
      <c r="VSM84" s="188"/>
      <c r="VSN84" s="188"/>
      <c r="VSO84" s="188"/>
      <c r="VSP84" s="188"/>
      <c r="VSQ84" s="188"/>
      <c r="VSR84" s="188"/>
      <c r="VSS84" s="188"/>
      <c r="VST84" s="188"/>
      <c r="VSU84" s="188"/>
      <c r="VSV84" s="188"/>
      <c r="VSW84" s="188"/>
      <c r="VSX84" s="188"/>
      <c r="VSY84" s="188"/>
      <c r="VSZ84" s="188"/>
      <c r="VTA84" s="188"/>
      <c r="VTB84" s="188"/>
      <c r="VTC84" s="188"/>
      <c r="VTD84" s="188"/>
      <c r="VTE84" s="188"/>
      <c r="VTF84" s="188"/>
      <c r="VTG84" s="188"/>
      <c r="VTH84" s="188"/>
      <c r="VTI84" s="188"/>
      <c r="VTJ84" s="188"/>
      <c r="VTK84" s="188"/>
      <c r="VTL84" s="188"/>
      <c r="VTM84" s="188"/>
      <c r="VTN84" s="188"/>
      <c r="VTO84" s="188"/>
      <c r="VTP84" s="188"/>
      <c r="VTQ84" s="188"/>
      <c r="VTR84" s="188"/>
      <c r="VTS84" s="188"/>
      <c r="VTT84" s="188"/>
      <c r="VTU84" s="188"/>
      <c r="VTV84" s="188"/>
      <c r="VTW84" s="188"/>
      <c r="VTX84" s="188"/>
      <c r="VTY84" s="188"/>
      <c r="VTZ84" s="188"/>
      <c r="VUA84" s="188"/>
      <c r="VUB84" s="188"/>
      <c r="VUC84" s="188"/>
      <c r="VUD84" s="188"/>
      <c r="VUE84" s="188"/>
      <c r="VUF84" s="188"/>
      <c r="VUG84" s="188"/>
      <c r="VUH84" s="188"/>
      <c r="VUI84" s="188"/>
      <c r="VUJ84" s="188"/>
      <c r="VUK84" s="188"/>
      <c r="VUL84" s="188"/>
      <c r="VUM84" s="188"/>
      <c r="VUN84" s="188"/>
      <c r="VUO84" s="188"/>
      <c r="VUP84" s="188"/>
      <c r="VUQ84" s="188"/>
      <c r="VUR84" s="188"/>
      <c r="VUS84" s="188"/>
      <c r="VUT84" s="188"/>
      <c r="VUU84" s="188"/>
      <c r="VUV84" s="188"/>
      <c r="VUW84" s="188"/>
      <c r="VUX84" s="188"/>
      <c r="VUY84" s="188"/>
      <c r="VUZ84" s="188"/>
      <c r="VVA84" s="188"/>
      <c r="VVB84" s="188"/>
      <c r="VVC84" s="188"/>
      <c r="VVD84" s="188"/>
      <c r="VVE84" s="188"/>
      <c r="VVF84" s="188"/>
      <c r="VVG84" s="188"/>
      <c r="VVH84" s="188"/>
      <c r="VVI84" s="188"/>
      <c r="VVJ84" s="188"/>
      <c r="VVK84" s="188"/>
      <c r="VVL84" s="188"/>
      <c r="VVM84" s="188"/>
      <c r="VVN84" s="188"/>
      <c r="VVO84" s="188"/>
      <c r="VVP84" s="188"/>
      <c r="VVQ84" s="188"/>
      <c r="VVR84" s="188"/>
      <c r="VVS84" s="188"/>
      <c r="VVT84" s="188"/>
      <c r="VVU84" s="188"/>
      <c r="VVV84" s="188"/>
      <c r="VVW84" s="188"/>
      <c r="VVX84" s="188"/>
      <c r="VVY84" s="188"/>
      <c r="VVZ84" s="188"/>
      <c r="VWA84" s="188"/>
      <c r="VWB84" s="188"/>
      <c r="VWC84" s="188"/>
      <c r="VWD84" s="188"/>
      <c r="VWE84" s="188"/>
      <c r="VWF84" s="188"/>
      <c r="VWG84" s="188"/>
      <c r="VWH84" s="188"/>
      <c r="VWI84" s="188"/>
      <c r="VWJ84" s="188"/>
      <c r="VWK84" s="188"/>
      <c r="VWL84" s="188"/>
      <c r="VWM84" s="188"/>
      <c r="VWN84" s="188"/>
      <c r="VWO84" s="188"/>
      <c r="VWP84" s="188"/>
      <c r="VWQ84" s="188"/>
      <c r="VWR84" s="188"/>
      <c r="VWS84" s="188"/>
      <c r="VWT84" s="188"/>
      <c r="VWU84" s="188"/>
      <c r="VWV84" s="188"/>
      <c r="VWW84" s="188"/>
      <c r="VWX84" s="188"/>
      <c r="VWY84" s="188"/>
      <c r="VWZ84" s="188"/>
      <c r="VXA84" s="188"/>
      <c r="VXB84" s="188"/>
      <c r="VXC84" s="188"/>
      <c r="VXD84" s="188"/>
      <c r="VXE84" s="188"/>
      <c r="VXF84" s="188"/>
      <c r="VXG84" s="188"/>
      <c r="VXH84" s="188"/>
      <c r="VXI84" s="188"/>
      <c r="VXJ84" s="188"/>
      <c r="VXK84" s="188"/>
      <c r="VXL84" s="188"/>
      <c r="VXM84" s="188"/>
      <c r="VXN84" s="188"/>
      <c r="VXO84" s="188"/>
      <c r="VXP84" s="188"/>
      <c r="VXQ84" s="188"/>
      <c r="VXR84" s="188"/>
      <c r="VXS84" s="188"/>
      <c r="VXT84" s="188"/>
      <c r="VXU84" s="188"/>
      <c r="VXV84" s="188"/>
      <c r="VXW84" s="188"/>
      <c r="VXX84" s="188"/>
      <c r="VXY84" s="188"/>
      <c r="VXZ84" s="188"/>
      <c r="VYA84" s="188"/>
      <c r="VYB84" s="188"/>
      <c r="VYC84" s="188"/>
      <c r="VYD84" s="188"/>
      <c r="VYE84" s="188"/>
      <c r="VYF84" s="188"/>
      <c r="VYG84" s="188"/>
      <c r="VYH84" s="188"/>
      <c r="VYI84" s="188"/>
      <c r="VYJ84" s="188"/>
      <c r="VYK84" s="188"/>
      <c r="VYL84" s="188"/>
      <c r="VYM84" s="188"/>
      <c r="VYN84" s="188"/>
      <c r="VYO84" s="188"/>
      <c r="VYP84" s="188"/>
      <c r="VYQ84" s="188"/>
      <c r="VYR84" s="188"/>
      <c r="VYS84" s="188"/>
      <c r="VYT84" s="188"/>
      <c r="VYU84" s="188"/>
      <c r="VYV84" s="188"/>
      <c r="VYW84" s="188"/>
      <c r="VYX84" s="188"/>
      <c r="VYY84" s="188"/>
      <c r="VYZ84" s="188"/>
      <c r="VZA84" s="188"/>
      <c r="VZB84" s="188"/>
      <c r="VZC84" s="188"/>
      <c r="VZD84" s="188"/>
      <c r="VZE84" s="188"/>
      <c r="VZF84" s="188"/>
      <c r="VZG84" s="188"/>
      <c r="VZH84" s="188"/>
      <c r="VZI84" s="188"/>
      <c r="VZJ84" s="188"/>
      <c r="VZK84" s="188"/>
      <c r="VZL84" s="188"/>
      <c r="VZM84" s="188"/>
      <c r="VZN84" s="188"/>
      <c r="VZO84" s="188"/>
      <c r="VZP84" s="188"/>
      <c r="VZQ84" s="188"/>
      <c r="VZR84" s="188"/>
      <c r="VZS84" s="188"/>
      <c r="VZT84" s="188"/>
      <c r="VZU84" s="188"/>
      <c r="VZV84" s="188"/>
      <c r="VZW84" s="188"/>
      <c r="VZX84" s="188"/>
      <c r="VZY84" s="188"/>
      <c r="VZZ84" s="188"/>
      <c r="WAA84" s="188"/>
      <c r="WAB84" s="188"/>
      <c r="WAC84" s="188"/>
      <c r="WAD84" s="188"/>
      <c r="WAE84" s="188"/>
      <c r="WAF84" s="188"/>
      <c r="WAG84" s="188"/>
      <c r="WAH84" s="188"/>
      <c r="WAI84" s="188"/>
      <c r="WAJ84" s="188"/>
      <c r="WAK84" s="188"/>
      <c r="WAL84" s="188"/>
      <c r="WAM84" s="188"/>
      <c r="WAN84" s="188"/>
      <c r="WAO84" s="188"/>
      <c r="WAP84" s="188"/>
      <c r="WAQ84" s="188"/>
      <c r="WAR84" s="188"/>
      <c r="WAS84" s="188"/>
      <c r="WAT84" s="188"/>
      <c r="WAU84" s="188"/>
      <c r="WAV84" s="188"/>
      <c r="WAW84" s="188"/>
      <c r="WAX84" s="188"/>
      <c r="WAY84" s="188"/>
      <c r="WAZ84" s="188"/>
      <c r="WBA84" s="188"/>
      <c r="WBB84" s="188"/>
      <c r="WBC84" s="188"/>
      <c r="WBD84" s="188"/>
      <c r="WBE84" s="188"/>
      <c r="WBF84" s="188"/>
      <c r="WBG84" s="188"/>
      <c r="WBH84" s="188"/>
      <c r="WBI84" s="188"/>
      <c r="WBJ84" s="188"/>
      <c r="WBK84" s="188"/>
      <c r="WBL84" s="188"/>
      <c r="WBM84" s="188"/>
      <c r="WBN84" s="188"/>
      <c r="WBO84" s="188"/>
      <c r="WBP84" s="188"/>
      <c r="WBQ84" s="188"/>
      <c r="WBR84" s="188"/>
      <c r="WBS84" s="188"/>
      <c r="WBT84" s="188"/>
      <c r="WBU84" s="188"/>
      <c r="WBV84" s="188"/>
      <c r="WBW84" s="188"/>
      <c r="WBX84" s="188"/>
      <c r="WBY84" s="188"/>
      <c r="WBZ84" s="188"/>
      <c r="WCA84" s="188"/>
      <c r="WCB84" s="188"/>
      <c r="WCC84" s="188"/>
      <c r="WCD84" s="188"/>
      <c r="WCE84" s="188"/>
      <c r="WCF84" s="188"/>
      <c r="WCG84" s="188"/>
      <c r="WCH84" s="188"/>
      <c r="WCI84" s="188"/>
      <c r="WCJ84" s="188"/>
      <c r="WCK84" s="188"/>
      <c r="WCL84" s="188"/>
      <c r="WCM84" s="188"/>
      <c r="WCN84" s="188"/>
      <c r="WCO84" s="188"/>
      <c r="WCP84" s="188"/>
      <c r="WCQ84" s="188"/>
      <c r="WCR84" s="188"/>
      <c r="WCS84" s="188"/>
      <c r="WCT84" s="188"/>
      <c r="WCU84" s="188"/>
      <c r="WCV84" s="188"/>
      <c r="WCW84" s="188"/>
      <c r="WCX84" s="188"/>
      <c r="WCY84" s="188"/>
      <c r="WCZ84" s="188"/>
      <c r="WDA84" s="188"/>
      <c r="WDB84" s="188"/>
      <c r="WDC84" s="188"/>
      <c r="WDD84" s="188"/>
      <c r="WDE84" s="188"/>
      <c r="WDF84" s="188"/>
      <c r="WDG84" s="188"/>
      <c r="WDH84" s="188"/>
      <c r="WDI84" s="188"/>
      <c r="WDJ84" s="188"/>
      <c r="WDK84" s="188"/>
      <c r="WDL84" s="188"/>
      <c r="WDM84" s="188"/>
      <c r="WDN84" s="188"/>
      <c r="WDO84" s="188"/>
      <c r="WDP84" s="188"/>
      <c r="WDQ84" s="188"/>
      <c r="WDR84" s="188"/>
      <c r="WDS84" s="188"/>
      <c r="WDT84" s="188"/>
      <c r="WDU84" s="188"/>
      <c r="WDV84" s="188"/>
      <c r="WDW84" s="188"/>
      <c r="WDX84" s="188"/>
      <c r="WDY84" s="188"/>
      <c r="WDZ84" s="188"/>
      <c r="WEA84" s="188"/>
      <c r="WEB84" s="188"/>
      <c r="WEC84" s="188"/>
      <c r="WED84" s="188"/>
      <c r="WEE84" s="188"/>
      <c r="WEF84" s="188"/>
      <c r="WEG84" s="188"/>
      <c r="WEH84" s="188"/>
      <c r="WEI84" s="188"/>
      <c r="WEJ84" s="188"/>
      <c r="WEK84" s="188"/>
      <c r="WEL84" s="188"/>
      <c r="WEM84" s="188"/>
      <c r="WEN84" s="188"/>
      <c r="WEO84" s="188"/>
      <c r="WEP84" s="188"/>
      <c r="WEQ84" s="188"/>
      <c r="WER84" s="188"/>
      <c r="WES84" s="188"/>
      <c r="WET84" s="188"/>
      <c r="WEU84" s="188"/>
      <c r="WEV84" s="188"/>
      <c r="WEW84" s="188"/>
      <c r="WEX84" s="188"/>
      <c r="WEY84" s="188"/>
      <c r="WEZ84" s="188"/>
      <c r="WFA84" s="188"/>
      <c r="WFB84" s="188"/>
      <c r="WFC84" s="188"/>
      <c r="WFD84" s="188"/>
      <c r="WFE84" s="188"/>
      <c r="WFF84" s="188"/>
      <c r="WFG84" s="188"/>
      <c r="WFH84" s="188"/>
      <c r="WFI84" s="188"/>
      <c r="WFJ84" s="188"/>
      <c r="WFK84" s="188"/>
      <c r="WFL84" s="188"/>
      <c r="WFM84" s="188"/>
      <c r="WFN84" s="188"/>
      <c r="WFO84" s="188"/>
      <c r="WFP84" s="188"/>
      <c r="WFQ84" s="188"/>
      <c r="WFR84" s="188"/>
      <c r="WFS84" s="188"/>
      <c r="WFT84" s="188"/>
      <c r="WFU84" s="188"/>
      <c r="WFV84" s="188"/>
      <c r="WFW84" s="188"/>
      <c r="WFX84" s="188"/>
      <c r="WFY84" s="188"/>
      <c r="WFZ84" s="188"/>
      <c r="WGA84" s="188"/>
      <c r="WGB84" s="188"/>
      <c r="WGC84" s="188"/>
      <c r="WGD84" s="188"/>
      <c r="WGE84" s="188"/>
      <c r="WGF84" s="188"/>
      <c r="WGG84" s="188"/>
      <c r="WGH84" s="188"/>
      <c r="WGI84" s="188"/>
      <c r="WGJ84" s="188"/>
      <c r="WGK84" s="188"/>
      <c r="WGL84" s="188"/>
      <c r="WGM84" s="188"/>
      <c r="WGN84" s="188"/>
      <c r="WGO84" s="188"/>
      <c r="WGP84" s="188"/>
      <c r="WGQ84" s="188"/>
      <c r="WGR84" s="188"/>
      <c r="WGS84" s="188"/>
      <c r="WGT84" s="188"/>
      <c r="WGU84" s="188"/>
      <c r="WGV84" s="188"/>
      <c r="WGW84" s="188"/>
      <c r="WGX84" s="188"/>
      <c r="WGY84" s="188"/>
      <c r="WGZ84" s="188"/>
      <c r="WHA84" s="188"/>
      <c r="WHB84" s="188"/>
      <c r="WHC84" s="188"/>
      <c r="WHD84" s="188"/>
      <c r="WHE84" s="188"/>
      <c r="WHF84" s="188"/>
      <c r="WHG84" s="188"/>
      <c r="WHH84" s="188"/>
      <c r="WHI84" s="188"/>
      <c r="WHJ84" s="188"/>
      <c r="WHK84" s="188"/>
      <c r="WHL84" s="188"/>
      <c r="WHM84" s="188"/>
      <c r="WHN84" s="188"/>
      <c r="WHO84" s="188"/>
      <c r="WHP84" s="188"/>
      <c r="WHQ84" s="188"/>
      <c r="WHR84" s="188"/>
      <c r="WHS84" s="188"/>
      <c r="WHT84" s="188"/>
      <c r="WHU84" s="188"/>
      <c r="WHV84" s="188"/>
      <c r="WHW84" s="188"/>
      <c r="WHX84" s="188"/>
      <c r="WHY84" s="188"/>
      <c r="WHZ84" s="188"/>
      <c r="WIA84" s="188"/>
      <c r="WIB84" s="188"/>
      <c r="WIC84" s="188"/>
      <c r="WID84" s="188"/>
      <c r="WIE84" s="188"/>
      <c r="WIF84" s="188"/>
      <c r="WIG84" s="188"/>
      <c r="WIH84" s="188"/>
      <c r="WII84" s="188"/>
      <c r="WIJ84" s="188"/>
      <c r="WIK84" s="188"/>
      <c r="WIL84" s="188"/>
      <c r="WIM84" s="188"/>
      <c r="WIN84" s="188"/>
      <c r="WIO84" s="188"/>
      <c r="WIP84" s="188"/>
      <c r="WIQ84" s="188"/>
      <c r="WIR84" s="188"/>
      <c r="WIS84" s="188"/>
      <c r="WIT84" s="188"/>
      <c r="WIU84" s="188"/>
      <c r="WIV84" s="188"/>
      <c r="WIW84" s="188"/>
      <c r="WIX84" s="188"/>
      <c r="WIY84" s="188"/>
      <c r="WIZ84" s="188"/>
      <c r="WJA84" s="188"/>
      <c r="WJB84" s="188"/>
      <c r="WJC84" s="188"/>
      <c r="WJD84" s="188"/>
      <c r="WJE84" s="188"/>
      <c r="WJF84" s="188"/>
      <c r="WJG84" s="188"/>
      <c r="WJH84" s="188"/>
      <c r="WJI84" s="188"/>
      <c r="WJJ84" s="188"/>
      <c r="WJK84" s="188"/>
      <c r="WJL84" s="188"/>
      <c r="WJM84" s="188"/>
      <c r="WJN84" s="188"/>
      <c r="WJO84" s="188"/>
      <c r="WJP84" s="188"/>
      <c r="WJQ84" s="188"/>
      <c r="WJR84" s="188"/>
      <c r="WJS84" s="188"/>
      <c r="WJT84" s="188"/>
      <c r="WJU84" s="188"/>
      <c r="WJV84" s="188"/>
      <c r="WJW84" s="188"/>
      <c r="WJX84" s="188"/>
      <c r="WJY84" s="188"/>
      <c r="WJZ84" s="188"/>
      <c r="WKA84" s="188"/>
      <c r="WKB84" s="188"/>
      <c r="WKC84" s="188"/>
      <c r="WKD84" s="188"/>
      <c r="WKE84" s="188"/>
      <c r="WKF84" s="188"/>
      <c r="WKG84" s="188"/>
      <c r="WKH84" s="188"/>
      <c r="WKI84" s="188"/>
      <c r="WKJ84" s="188"/>
      <c r="WKK84" s="188"/>
      <c r="WKL84" s="188"/>
      <c r="WKM84" s="188"/>
      <c r="WKN84" s="188"/>
      <c r="WKO84" s="188"/>
      <c r="WKP84" s="188"/>
      <c r="WKQ84" s="188"/>
      <c r="WKR84" s="188"/>
      <c r="WKS84" s="188"/>
      <c r="WKT84" s="188"/>
      <c r="WKU84" s="188"/>
      <c r="WKV84" s="188"/>
      <c r="WKW84" s="188"/>
      <c r="WKX84" s="188"/>
      <c r="WKY84" s="188"/>
      <c r="WKZ84" s="188"/>
      <c r="WLA84" s="188"/>
      <c r="WLB84" s="188"/>
      <c r="WLC84" s="188"/>
      <c r="WLD84" s="188"/>
      <c r="WLE84" s="188"/>
      <c r="WLF84" s="188"/>
      <c r="WLG84" s="188"/>
      <c r="WLH84" s="188"/>
      <c r="WLI84" s="188"/>
      <c r="WLJ84" s="188"/>
      <c r="WLK84" s="188"/>
      <c r="WLL84" s="188"/>
      <c r="WLM84" s="188"/>
      <c r="WLN84" s="188"/>
      <c r="WLO84" s="188"/>
      <c r="WLP84" s="188"/>
      <c r="WLQ84" s="188"/>
      <c r="WLR84" s="188"/>
      <c r="WLS84" s="188"/>
      <c r="WLT84" s="188"/>
      <c r="WLU84" s="188"/>
      <c r="WLV84" s="188"/>
      <c r="WLW84" s="188"/>
      <c r="WLX84" s="188"/>
      <c r="WLY84" s="188"/>
      <c r="WLZ84" s="188"/>
      <c r="WMA84" s="188"/>
      <c r="WMB84" s="188"/>
      <c r="WMC84" s="188"/>
      <c r="WMD84" s="188"/>
      <c r="WME84" s="188"/>
      <c r="WMF84" s="188"/>
      <c r="WMG84" s="188"/>
      <c r="WMH84" s="188"/>
      <c r="WMI84" s="188"/>
      <c r="WMJ84" s="188"/>
      <c r="WMK84" s="188"/>
      <c r="WML84" s="188"/>
      <c r="WMM84" s="188"/>
      <c r="WMN84" s="188"/>
      <c r="WMO84" s="188"/>
      <c r="WMP84" s="188"/>
      <c r="WMQ84" s="188"/>
      <c r="WMR84" s="188"/>
      <c r="WMS84" s="188"/>
      <c r="WMT84" s="188"/>
      <c r="WMU84" s="188"/>
      <c r="WMV84" s="188"/>
      <c r="WMW84" s="188"/>
      <c r="WMX84" s="188"/>
      <c r="WMY84" s="188"/>
      <c r="WMZ84" s="188"/>
      <c r="WNA84" s="188"/>
      <c r="WNB84" s="188"/>
      <c r="WNC84" s="188"/>
      <c r="WND84" s="188"/>
      <c r="WNE84" s="188"/>
      <c r="WNF84" s="188"/>
      <c r="WNG84" s="188"/>
      <c r="WNH84" s="188"/>
      <c r="WNI84" s="188"/>
      <c r="WNJ84" s="188"/>
      <c r="WNK84" s="188"/>
      <c r="WNL84" s="188"/>
      <c r="WNM84" s="188"/>
      <c r="WNN84" s="188"/>
      <c r="WNO84" s="188"/>
      <c r="WNP84" s="188"/>
      <c r="WNQ84" s="188"/>
      <c r="WNR84" s="188"/>
      <c r="WNS84" s="188"/>
      <c r="WNT84" s="188"/>
      <c r="WNU84" s="188"/>
      <c r="WNV84" s="188"/>
      <c r="WNW84" s="188"/>
      <c r="WNX84" s="188"/>
      <c r="WNY84" s="188"/>
      <c r="WNZ84" s="188"/>
      <c r="WOA84" s="188"/>
      <c r="WOB84" s="188"/>
      <c r="WOC84" s="188"/>
      <c r="WOD84" s="188"/>
      <c r="WOE84" s="188"/>
      <c r="WOF84" s="188"/>
      <c r="WOG84" s="188"/>
      <c r="WOH84" s="188"/>
      <c r="WOI84" s="188"/>
      <c r="WOJ84" s="188"/>
      <c r="WOK84" s="188"/>
      <c r="WOL84" s="188"/>
      <c r="WOM84" s="188"/>
      <c r="WON84" s="188"/>
      <c r="WOO84" s="188"/>
      <c r="WOP84" s="188"/>
      <c r="WOQ84" s="188"/>
      <c r="WOR84" s="188"/>
      <c r="WOS84" s="188"/>
      <c r="WOT84" s="188"/>
      <c r="WOU84" s="188"/>
      <c r="WOV84" s="188"/>
      <c r="WOW84" s="188"/>
      <c r="WOX84" s="188"/>
      <c r="WOY84" s="188"/>
      <c r="WOZ84" s="188"/>
      <c r="WPA84" s="188"/>
      <c r="WPB84" s="188"/>
      <c r="WPC84" s="188"/>
      <c r="WPD84" s="188"/>
      <c r="WPE84" s="188"/>
      <c r="WPF84" s="188"/>
      <c r="WPG84" s="188"/>
      <c r="WPH84" s="188"/>
      <c r="WPI84" s="188"/>
      <c r="WPJ84" s="188"/>
      <c r="WPK84" s="188"/>
      <c r="WPL84" s="188"/>
      <c r="WPM84" s="188"/>
      <c r="WPN84" s="188"/>
      <c r="WPO84" s="188"/>
      <c r="WPP84" s="188"/>
      <c r="WPQ84" s="188"/>
      <c r="WPR84" s="188"/>
      <c r="WPS84" s="188"/>
      <c r="WPT84" s="188"/>
      <c r="WPU84" s="188"/>
      <c r="WPV84" s="188"/>
      <c r="WPW84" s="188"/>
      <c r="WPX84" s="188"/>
      <c r="WPY84" s="188"/>
      <c r="WPZ84" s="188"/>
      <c r="WQA84" s="188"/>
      <c r="WQB84" s="188"/>
      <c r="WQC84" s="188"/>
      <c r="WQD84" s="188"/>
      <c r="WQE84" s="188"/>
      <c r="WQF84" s="188"/>
      <c r="WQG84" s="188"/>
      <c r="WQH84" s="188"/>
      <c r="WQI84" s="188"/>
      <c r="WQJ84" s="188"/>
      <c r="WQK84" s="188"/>
      <c r="WQL84" s="188"/>
      <c r="WQM84" s="188"/>
      <c r="WQN84" s="188"/>
      <c r="WQO84" s="188"/>
      <c r="WQP84" s="188"/>
      <c r="WQQ84" s="188"/>
      <c r="WQR84" s="188"/>
      <c r="WQS84" s="188"/>
      <c r="WQT84" s="188"/>
      <c r="WQU84" s="188"/>
      <c r="WQV84" s="188"/>
      <c r="WQW84" s="188"/>
      <c r="WQX84" s="188"/>
      <c r="WQY84" s="188"/>
      <c r="WQZ84" s="188"/>
      <c r="WRA84" s="188"/>
      <c r="WRB84" s="188"/>
      <c r="WRC84" s="188"/>
      <c r="WRD84" s="188"/>
      <c r="WRE84" s="188"/>
      <c r="WRF84" s="188"/>
      <c r="WRG84" s="188"/>
      <c r="WRH84" s="188"/>
      <c r="WRI84" s="188"/>
      <c r="WRJ84" s="188"/>
      <c r="WRK84" s="188"/>
      <c r="WRL84" s="188"/>
      <c r="WRM84" s="188"/>
      <c r="WRN84" s="188"/>
      <c r="WRO84" s="188"/>
      <c r="WRP84" s="188"/>
      <c r="WRQ84" s="188"/>
      <c r="WRR84" s="188"/>
      <c r="WRS84" s="188"/>
      <c r="WRT84" s="188"/>
      <c r="WRU84" s="188"/>
      <c r="WRV84" s="188"/>
      <c r="WRW84" s="188"/>
      <c r="WRX84" s="188"/>
      <c r="WRY84" s="188"/>
      <c r="WRZ84" s="188"/>
      <c r="WSA84" s="188"/>
      <c r="WSB84" s="188"/>
      <c r="WSC84" s="188"/>
      <c r="WSD84" s="188"/>
      <c r="WSE84" s="188"/>
      <c r="WSF84" s="188"/>
      <c r="WSG84" s="188"/>
      <c r="WSH84" s="188"/>
      <c r="WSI84" s="188"/>
      <c r="WSJ84" s="188"/>
      <c r="WSK84" s="188"/>
      <c r="WSL84" s="188"/>
      <c r="WSM84" s="188"/>
      <c r="WSN84" s="188"/>
      <c r="WSO84" s="188"/>
      <c r="WSP84" s="188"/>
      <c r="WSQ84" s="188"/>
      <c r="WSR84" s="188"/>
      <c r="WSS84" s="188"/>
      <c r="WST84" s="188"/>
      <c r="WSU84" s="188"/>
      <c r="WSV84" s="188"/>
      <c r="WSW84" s="188"/>
      <c r="WSX84" s="188"/>
      <c r="WSY84" s="188"/>
      <c r="WSZ84" s="188"/>
      <c r="WTA84" s="188"/>
      <c r="WTB84" s="188"/>
      <c r="WTC84" s="188"/>
      <c r="WTD84" s="188"/>
      <c r="WTE84" s="188"/>
      <c r="WTF84" s="188"/>
      <c r="WTG84" s="188"/>
      <c r="WTH84" s="188"/>
      <c r="WTI84" s="188"/>
      <c r="WTJ84" s="188"/>
      <c r="WTK84" s="188"/>
      <c r="WTL84" s="188"/>
      <c r="WTM84" s="188"/>
      <c r="WTN84" s="188"/>
      <c r="WTO84" s="188"/>
      <c r="WTP84" s="188"/>
      <c r="WTQ84" s="188"/>
      <c r="WTR84" s="188"/>
      <c r="WTS84" s="188"/>
      <c r="WTT84" s="188"/>
      <c r="WTU84" s="188"/>
      <c r="WTV84" s="188"/>
      <c r="WTW84" s="188"/>
      <c r="WTX84" s="188"/>
      <c r="WTY84" s="188"/>
      <c r="WTZ84" s="188"/>
      <c r="WUA84" s="188"/>
      <c r="WUB84" s="188"/>
      <c r="WUC84" s="188"/>
      <c r="WUD84" s="188"/>
      <c r="WUE84" s="188"/>
      <c r="WUF84" s="188"/>
      <c r="WUG84" s="188"/>
      <c r="WUH84" s="188"/>
      <c r="WUI84" s="188"/>
      <c r="WUJ84" s="188"/>
      <c r="WUK84" s="188"/>
      <c r="WUL84" s="188"/>
      <c r="WUM84" s="188"/>
      <c r="WUN84" s="188"/>
      <c r="WUO84" s="188"/>
      <c r="WUP84" s="188"/>
      <c r="WUQ84" s="188"/>
      <c r="WUR84" s="188"/>
      <c r="WUS84" s="188"/>
      <c r="WUT84" s="188"/>
      <c r="WUU84" s="188"/>
      <c r="WUV84" s="188"/>
      <c r="WUW84" s="188"/>
      <c r="WUX84" s="188"/>
      <c r="WUY84" s="188"/>
      <c r="WUZ84" s="188"/>
      <c r="WVA84" s="188"/>
      <c r="WVB84" s="188"/>
      <c r="WVC84" s="188"/>
      <c r="WVD84" s="188"/>
      <c r="WVE84" s="188"/>
      <c r="WVF84" s="188"/>
      <c r="WVG84" s="188"/>
      <c r="WVH84" s="188"/>
      <c r="WVI84" s="188"/>
      <c r="WVJ84" s="188"/>
      <c r="WVK84" s="188"/>
      <c r="WVL84" s="188"/>
      <c r="WVM84" s="188"/>
      <c r="WVN84" s="188"/>
      <c r="WVO84" s="188"/>
      <c r="WVP84" s="188"/>
      <c r="WVQ84" s="188"/>
      <c r="WVR84" s="188"/>
      <c r="WVS84" s="188"/>
      <c r="WVT84" s="188"/>
      <c r="WVU84" s="188"/>
      <c r="WVV84" s="188"/>
      <c r="WVW84" s="188"/>
      <c r="WVX84" s="188"/>
      <c r="WVY84" s="188"/>
      <c r="WVZ84" s="188"/>
      <c r="WWA84" s="188"/>
      <c r="WWB84" s="188"/>
      <c r="WWC84" s="188"/>
      <c r="WWD84" s="188"/>
      <c r="WWE84" s="188"/>
      <c r="WWF84" s="188"/>
      <c r="WWG84" s="188"/>
      <c r="WWH84" s="188"/>
      <c r="WWI84" s="188"/>
      <c r="WWJ84" s="188"/>
      <c r="WWK84" s="188"/>
      <c r="WWL84" s="188"/>
      <c r="WWM84" s="188"/>
      <c r="WWN84" s="188"/>
      <c r="WWO84" s="188"/>
      <c r="WWP84" s="188"/>
      <c r="WWQ84" s="188"/>
      <c r="WWR84" s="188"/>
      <c r="WWS84" s="188"/>
      <c r="WWT84" s="188"/>
      <c r="WWU84" s="188"/>
      <c r="WWV84" s="188"/>
      <c r="WWW84" s="188"/>
      <c r="WWX84" s="188"/>
      <c r="WWY84" s="188"/>
      <c r="WWZ84" s="188"/>
      <c r="WXA84" s="188"/>
      <c r="WXB84" s="188"/>
      <c r="WXC84" s="188"/>
      <c r="WXD84" s="188"/>
      <c r="WXE84" s="188"/>
      <c r="WXF84" s="188"/>
      <c r="WXG84" s="188"/>
      <c r="WXH84" s="188"/>
      <c r="WXI84" s="188"/>
      <c r="WXJ84" s="188"/>
      <c r="WXK84" s="188"/>
      <c r="WXL84" s="188"/>
      <c r="WXM84" s="188"/>
      <c r="WXN84" s="188"/>
      <c r="WXO84" s="188"/>
      <c r="WXP84" s="188"/>
      <c r="WXQ84" s="188"/>
      <c r="WXR84" s="188"/>
      <c r="WXS84" s="188"/>
      <c r="WXT84" s="188"/>
      <c r="WXU84" s="188"/>
      <c r="WXV84" s="188"/>
      <c r="WXW84" s="188"/>
      <c r="WXX84" s="188"/>
      <c r="WXY84" s="188"/>
      <c r="WXZ84" s="188"/>
      <c r="WYA84" s="188"/>
      <c r="WYB84" s="188"/>
      <c r="WYC84" s="188"/>
      <c r="WYD84" s="188"/>
      <c r="WYE84" s="188"/>
      <c r="WYF84" s="188"/>
      <c r="WYG84" s="188"/>
      <c r="WYH84" s="188"/>
      <c r="WYI84" s="188"/>
      <c r="WYJ84" s="188"/>
      <c r="WYK84" s="188"/>
      <c r="WYL84" s="188"/>
      <c r="WYM84" s="188"/>
      <c r="WYN84" s="188"/>
      <c r="WYO84" s="188"/>
      <c r="WYP84" s="188"/>
      <c r="WYQ84" s="188"/>
      <c r="WYR84" s="188"/>
      <c r="WYS84" s="188"/>
      <c r="WYT84" s="188"/>
      <c r="WYU84" s="188"/>
      <c r="WYV84" s="188"/>
      <c r="WYW84" s="188"/>
      <c r="WYX84" s="188"/>
      <c r="WYY84" s="188"/>
      <c r="WYZ84" s="188"/>
      <c r="WZA84" s="188"/>
      <c r="WZB84" s="188"/>
      <c r="WZC84" s="188"/>
      <c r="WZD84" s="188"/>
      <c r="WZE84" s="188"/>
      <c r="WZF84" s="188"/>
      <c r="WZG84" s="188"/>
      <c r="WZH84" s="188"/>
      <c r="WZI84" s="188"/>
      <c r="WZJ84" s="188"/>
      <c r="WZK84" s="188"/>
      <c r="WZL84" s="188"/>
      <c r="WZM84" s="188"/>
      <c r="WZN84" s="188"/>
      <c r="WZO84" s="188"/>
      <c r="WZP84" s="188"/>
      <c r="WZQ84" s="188"/>
      <c r="WZR84" s="188"/>
      <c r="WZS84" s="188"/>
      <c r="WZT84" s="188"/>
      <c r="WZU84" s="188"/>
      <c r="WZV84" s="188"/>
      <c r="WZW84" s="188"/>
      <c r="WZX84" s="188"/>
      <c r="WZY84" s="188"/>
      <c r="WZZ84" s="188"/>
      <c r="XAA84" s="188"/>
      <c r="XAB84" s="188"/>
      <c r="XAC84" s="188"/>
      <c r="XAD84" s="188"/>
      <c r="XAE84" s="188"/>
      <c r="XAF84" s="188"/>
      <c r="XAG84" s="188"/>
      <c r="XAH84" s="188"/>
      <c r="XAI84" s="188"/>
      <c r="XAJ84" s="188"/>
      <c r="XAK84" s="188"/>
      <c r="XAL84" s="188"/>
      <c r="XAM84" s="188"/>
      <c r="XAN84" s="188"/>
      <c r="XAO84" s="188"/>
      <c r="XAP84" s="188"/>
      <c r="XAQ84" s="188"/>
      <c r="XAR84" s="188"/>
      <c r="XAS84" s="188"/>
      <c r="XAT84" s="188"/>
      <c r="XAU84" s="188"/>
      <c r="XAV84" s="188"/>
      <c r="XAW84" s="188"/>
      <c r="XAX84" s="188"/>
      <c r="XAY84" s="188"/>
      <c r="XAZ84" s="188"/>
      <c r="XBA84" s="188"/>
      <c r="XBB84" s="188"/>
      <c r="XBC84" s="188"/>
      <c r="XBD84" s="188"/>
      <c r="XBE84" s="188"/>
      <c r="XBF84" s="188"/>
      <c r="XBG84" s="188"/>
      <c r="XBH84" s="188"/>
      <c r="XBI84" s="188"/>
      <c r="XBJ84" s="188"/>
      <c r="XBK84" s="188"/>
      <c r="XBL84" s="188"/>
      <c r="XBM84" s="188"/>
      <c r="XBN84" s="188"/>
      <c r="XBO84" s="188"/>
      <c r="XBP84" s="188"/>
      <c r="XBQ84" s="188"/>
      <c r="XBR84" s="188"/>
      <c r="XBS84" s="188"/>
      <c r="XBT84" s="188"/>
      <c r="XBU84" s="188"/>
      <c r="XBV84" s="188"/>
      <c r="XBW84" s="188"/>
      <c r="XBX84" s="188"/>
      <c r="XBY84" s="188"/>
      <c r="XBZ84" s="188"/>
      <c r="XCA84" s="188"/>
      <c r="XCB84" s="188"/>
      <c r="XCC84" s="188"/>
      <c r="XCD84" s="188"/>
      <c r="XCE84" s="188"/>
      <c r="XCF84" s="188"/>
      <c r="XCG84" s="188"/>
      <c r="XCH84" s="188"/>
      <c r="XCI84" s="188"/>
      <c r="XCJ84" s="188"/>
      <c r="XCK84" s="188"/>
      <c r="XCL84" s="188"/>
      <c r="XCM84" s="188"/>
      <c r="XCN84" s="188"/>
      <c r="XCO84" s="188"/>
      <c r="XCP84" s="188"/>
      <c r="XCQ84" s="188"/>
      <c r="XCR84" s="188"/>
      <c r="XCS84" s="188"/>
      <c r="XCT84" s="188"/>
      <c r="XCU84" s="188"/>
      <c r="XCV84" s="188"/>
      <c r="XCW84" s="188"/>
      <c r="XCX84" s="188"/>
      <c r="XCY84" s="188"/>
      <c r="XCZ84" s="188"/>
      <c r="XDA84" s="188"/>
      <c r="XDB84" s="188"/>
      <c r="XDC84" s="188"/>
      <c r="XDD84" s="188"/>
      <c r="XDE84" s="188"/>
      <c r="XDF84" s="188"/>
      <c r="XDG84" s="188"/>
      <c r="XDH84" s="188"/>
      <c r="XDI84" s="188"/>
      <c r="XDJ84" s="188"/>
      <c r="XDK84" s="188"/>
      <c r="XDL84" s="188"/>
      <c r="XDM84" s="188"/>
      <c r="XDN84" s="188"/>
      <c r="XDO84" s="188"/>
      <c r="XDP84" s="188"/>
      <c r="XDQ84" s="188"/>
      <c r="XDR84" s="188"/>
      <c r="XDS84" s="188"/>
      <c r="XDT84" s="188"/>
      <c r="XDU84" s="188"/>
      <c r="XDV84" s="188"/>
      <c r="XDW84" s="188"/>
      <c r="XDX84" s="188"/>
      <c r="XDY84" s="188"/>
      <c r="XDZ84" s="188"/>
      <c r="XEA84" s="188"/>
      <c r="XEB84" s="188"/>
      <c r="XEC84" s="188"/>
      <c r="XED84" s="188"/>
      <c r="XEE84" s="188"/>
      <c r="XEF84" s="188"/>
      <c r="XEG84" s="188"/>
      <c r="XEH84" s="188"/>
      <c r="XEI84" s="188"/>
      <c r="XEJ84" s="188"/>
      <c r="XEK84" s="188"/>
      <c r="XEL84" s="188"/>
      <c r="XEM84" s="188"/>
      <c r="XEN84" s="188"/>
      <c r="XEO84" s="188"/>
      <c r="XEP84" s="188"/>
      <c r="XEQ84" s="188"/>
      <c r="XER84" s="188"/>
      <c r="XES84" s="188"/>
      <c r="XET84" s="188"/>
      <c r="XEU84" s="188"/>
      <c r="XEV84" s="188"/>
      <c r="XEW84" s="188"/>
      <c r="XEX84" s="188"/>
      <c r="XEY84" s="188"/>
      <c r="XEZ84" s="188"/>
      <c r="XFA84" s="188"/>
      <c r="XFB84" s="188"/>
    </row>
    <row r="85" spans="1:16382" s="97" customFormat="1" ht="13.5" x14ac:dyDescent="0.2">
      <c r="B85" s="192"/>
      <c r="C85" s="188"/>
      <c r="D85" s="188"/>
      <c r="E85" s="188" t="s">
        <v>746</v>
      </c>
    </row>
    <row r="86" spans="1:16382" s="97" customFormat="1" ht="13.5" x14ac:dyDescent="0.2">
      <c r="A86" s="115" t="s">
        <v>1177</v>
      </c>
      <c r="B86" s="192">
        <v>544</v>
      </c>
      <c r="C86" s="97" t="s">
        <v>220</v>
      </c>
      <c r="D86" s="97" t="s">
        <v>219</v>
      </c>
      <c r="E86" s="188" t="s">
        <v>220</v>
      </c>
      <c r="F86" s="97" t="s">
        <v>35</v>
      </c>
    </row>
    <row r="87" spans="1:16382" s="97" customFormat="1" ht="13.5" x14ac:dyDescent="0.2">
      <c r="A87" s="115" t="s">
        <v>1178</v>
      </c>
      <c r="B87" s="193">
        <v>540</v>
      </c>
      <c r="C87" s="188" t="s">
        <v>219</v>
      </c>
      <c r="D87" s="188" t="s">
        <v>220</v>
      </c>
      <c r="E87" s="97" t="s">
        <v>219</v>
      </c>
      <c r="F87" s="115" t="s">
        <v>35</v>
      </c>
      <c r="G87" s="115"/>
      <c r="H87" s="115"/>
      <c r="J87" s="97" t="s">
        <v>760</v>
      </c>
      <c r="K87" s="115" t="s">
        <v>769</v>
      </c>
      <c r="L87" s="115" t="s">
        <v>770</v>
      </c>
      <c r="M87" s="402" t="s">
        <v>763</v>
      </c>
    </row>
    <row r="88" spans="1:16382" s="97" customFormat="1" ht="13.5" x14ac:dyDescent="0.2">
      <c r="A88" s="115" t="s">
        <v>1179</v>
      </c>
      <c r="B88" s="193">
        <v>541</v>
      </c>
      <c r="C88" s="188" t="s">
        <v>219</v>
      </c>
      <c r="D88" s="188" t="s">
        <v>220</v>
      </c>
      <c r="E88" s="97" t="s">
        <v>219</v>
      </c>
      <c r="F88" s="115" t="s">
        <v>35</v>
      </c>
      <c r="G88" s="115"/>
      <c r="H88" s="115"/>
      <c r="J88" s="97" t="s">
        <v>760</v>
      </c>
      <c r="K88" s="115" t="s">
        <v>769</v>
      </c>
      <c r="L88" s="115" t="s">
        <v>770</v>
      </c>
      <c r="M88" s="402"/>
    </row>
    <row r="89" spans="1:16382" s="97" customFormat="1" ht="13.5" x14ac:dyDescent="0.2">
      <c r="A89" s="115" t="s">
        <v>1180</v>
      </c>
      <c r="B89" s="193">
        <v>542</v>
      </c>
      <c r="C89" s="188" t="s">
        <v>219</v>
      </c>
      <c r="D89" s="188" t="s">
        <v>220</v>
      </c>
      <c r="E89" s="97" t="s">
        <v>219</v>
      </c>
      <c r="F89" s="115" t="s">
        <v>35</v>
      </c>
      <c r="G89" s="115"/>
      <c r="H89" s="115"/>
      <c r="J89" s="97" t="s">
        <v>760</v>
      </c>
      <c r="K89" s="115" t="s">
        <v>769</v>
      </c>
      <c r="L89" s="115" t="s">
        <v>770</v>
      </c>
      <c r="M89" s="402"/>
    </row>
    <row r="90" spans="1:16382" s="97" customFormat="1" ht="13.5" x14ac:dyDescent="0.2">
      <c r="A90" s="115" t="s">
        <v>1181</v>
      </c>
      <c r="B90" s="193">
        <v>543</v>
      </c>
      <c r="C90" s="188" t="s">
        <v>219</v>
      </c>
      <c r="D90" s="188" t="s">
        <v>220</v>
      </c>
      <c r="E90" s="97" t="s">
        <v>219</v>
      </c>
      <c r="F90" s="115" t="s">
        <v>35</v>
      </c>
      <c r="G90" s="115"/>
      <c r="H90" s="115"/>
      <c r="J90" s="97" t="s">
        <v>760</v>
      </c>
      <c r="K90" s="115" t="s">
        <v>769</v>
      </c>
      <c r="L90" s="115" t="s">
        <v>770</v>
      </c>
      <c r="M90" s="402"/>
    </row>
    <row r="91" spans="1:16382" s="97" customFormat="1" ht="13.5" x14ac:dyDescent="0.2">
      <c r="A91" s="115"/>
      <c r="B91" s="192"/>
      <c r="C91" s="188"/>
      <c r="D91" s="188"/>
      <c r="E91" s="188" t="s">
        <v>746</v>
      </c>
      <c r="K91" s="184"/>
      <c r="M91" s="373"/>
    </row>
    <row r="92" spans="1:16382" s="97" customFormat="1" ht="13.5" x14ac:dyDescent="0.2">
      <c r="A92" s="115" t="s">
        <v>564</v>
      </c>
      <c r="B92" s="192"/>
      <c r="C92" s="188"/>
      <c r="D92" s="188"/>
      <c r="E92" s="188" t="s">
        <v>746</v>
      </c>
      <c r="K92" s="184"/>
      <c r="M92" s="373"/>
    </row>
    <row r="93" spans="1:16382" s="97" customFormat="1" ht="13.5" x14ac:dyDescent="0.2">
      <c r="A93" s="115" t="s">
        <v>809</v>
      </c>
      <c r="B93" s="193">
        <v>560</v>
      </c>
      <c r="C93" s="188" t="s">
        <v>219</v>
      </c>
      <c r="D93" s="188" t="s">
        <v>220</v>
      </c>
      <c r="E93" s="188" t="s">
        <v>220</v>
      </c>
      <c r="F93" s="115" t="s">
        <v>35</v>
      </c>
      <c r="G93" s="115"/>
      <c r="H93" s="115" t="s">
        <v>1113</v>
      </c>
      <c r="I93" s="97" t="s">
        <v>771</v>
      </c>
      <c r="K93" s="184"/>
    </row>
    <row r="94" spans="1:16382" s="97" customFormat="1" ht="13.5" x14ac:dyDescent="0.2">
      <c r="A94" s="115" t="s">
        <v>810</v>
      </c>
      <c r="B94" s="193">
        <v>561</v>
      </c>
      <c r="C94" s="188" t="s">
        <v>219</v>
      </c>
      <c r="D94" s="188" t="s">
        <v>220</v>
      </c>
      <c r="E94" s="188" t="s">
        <v>220</v>
      </c>
      <c r="F94" s="115" t="s">
        <v>35</v>
      </c>
      <c r="G94" s="115"/>
      <c r="H94" s="115" t="s">
        <v>1113</v>
      </c>
      <c r="I94" s="97" t="s">
        <v>772</v>
      </c>
      <c r="K94" s="184"/>
    </row>
    <row r="95" spans="1:16382" s="97" customFormat="1" ht="13.5" x14ac:dyDescent="0.2">
      <c r="A95" s="115" t="s">
        <v>811</v>
      </c>
      <c r="B95" s="193">
        <v>562</v>
      </c>
      <c r="C95" s="188" t="s">
        <v>219</v>
      </c>
      <c r="D95" s="188" t="s">
        <v>220</v>
      </c>
      <c r="E95" s="188" t="s">
        <v>220</v>
      </c>
      <c r="F95" s="115" t="s">
        <v>35</v>
      </c>
      <c r="G95" s="115"/>
      <c r="H95" s="115" t="s">
        <v>1113</v>
      </c>
      <c r="I95" s="97" t="s">
        <v>773</v>
      </c>
      <c r="K95" s="184"/>
    </row>
    <row r="96" spans="1:16382" s="97" customFormat="1" ht="13.5" x14ac:dyDescent="0.2">
      <c r="A96" s="115" t="s">
        <v>812</v>
      </c>
      <c r="B96" s="193">
        <v>569</v>
      </c>
      <c r="C96" s="188" t="s">
        <v>219</v>
      </c>
      <c r="D96" s="97" t="s">
        <v>219</v>
      </c>
      <c r="E96" s="188" t="s">
        <v>220</v>
      </c>
      <c r="F96" s="115" t="s">
        <v>35</v>
      </c>
      <c r="G96" s="115"/>
      <c r="H96" s="115" t="s">
        <v>1113</v>
      </c>
      <c r="I96" s="97" t="s">
        <v>774</v>
      </c>
      <c r="K96" s="184"/>
      <c r="M96" s="97" t="s">
        <v>775</v>
      </c>
    </row>
    <row r="97" spans="1:12" s="97" customFormat="1" ht="13.5" x14ac:dyDescent="0.2">
      <c r="A97" s="115" t="s">
        <v>1182</v>
      </c>
      <c r="B97" s="193">
        <v>563</v>
      </c>
      <c r="C97" s="188" t="s">
        <v>219</v>
      </c>
      <c r="D97" s="188" t="s">
        <v>220</v>
      </c>
      <c r="E97" s="97" t="s">
        <v>219</v>
      </c>
      <c r="F97" s="115" t="s">
        <v>35</v>
      </c>
      <c r="G97" s="115"/>
      <c r="H97" s="115"/>
      <c r="I97" s="97" t="s">
        <v>776</v>
      </c>
      <c r="K97" s="184"/>
    </row>
    <row r="98" spans="1:12" s="97" customFormat="1" ht="13.5" x14ac:dyDescent="0.2">
      <c r="A98" s="115" t="s">
        <v>1183</v>
      </c>
      <c r="B98" s="193">
        <v>564</v>
      </c>
      <c r="C98" s="188" t="s">
        <v>219</v>
      </c>
      <c r="D98" s="188" t="s">
        <v>220</v>
      </c>
      <c r="E98" s="97" t="s">
        <v>219</v>
      </c>
      <c r="F98" s="115" t="s">
        <v>35</v>
      </c>
      <c r="G98" s="115"/>
      <c r="H98" s="115"/>
      <c r="I98" s="97" t="s">
        <v>776</v>
      </c>
      <c r="K98" s="184"/>
    </row>
    <row r="99" spans="1:12" s="97" customFormat="1" ht="13.5" x14ac:dyDescent="0.2">
      <c r="A99" s="115" t="s">
        <v>1183</v>
      </c>
      <c r="B99" s="193">
        <v>565</v>
      </c>
      <c r="C99" s="188" t="s">
        <v>219</v>
      </c>
      <c r="D99" s="188" t="s">
        <v>220</v>
      </c>
      <c r="E99" s="188" t="s">
        <v>220</v>
      </c>
      <c r="F99" s="115" t="s">
        <v>35</v>
      </c>
      <c r="G99" s="115"/>
      <c r="H99" s="115" t="s">
        <v>1113</v>
      </c>
      <c r="I99" s="97" t="s">
        <v>776</v>
      </c>
      <c r="K99" s="184"/>
    </row>
    <row r="100" spans="1:12" s="97" customFormat="1" ht="13.5" x14ac:dyDescent="0.2">
      <c r="A100" s="115" t="s">
        <v>813</v>
      </c>
      <c r="B100" s="193">
        <v>566</v>
      </c>
      <c r="C100" s="188" t="s">
        <v>219</v>
      </c>
      <c r="D100" s="188" t="s">
        <v>220</v>
      </c>
      <c r="E100" s="188" t="s">
        <v>220</v>
      </c>
      <c r="F100" s="115" t="s">
        <v>35</v>
      </c>
      <c r="G100" s="115"/>
      <c r="H100" s="115" t="s">
        <v>1113</v>
      </c>
      <c r="I100" s="97" t="s">
        <v>777</v>
      </c>
      <c r="K100" s="184"/>
    </row>
    <row r="101" spans="1:12" s="97" customFormat="1" ht="13.5" x14ac:dyDescent="0.2">
      <c r="A101" s="115" t="s">
        <v>814</v>
      </c>
      <c r="B101" s="193">
        <v>567</v>
      </c>
      <c r="C101" s="188" t="s">
        <v>219</v>
      </c>
      <c r="D101" s="188" t="s">
        <v>220</v>
      </c>
      <c r="E101" s="188" t="s">
        <v>220</v>
      </c>
      <c r="F101" s="115" t="s">
        <v>35</v>
      </c>
      <c r="G101" s="115"/>
      <c r="H101" s="115" t="s">
        <v>1113</v>
      </c>
      <c r="I101" s="97" t="s">
        <v>778</v>
      </c>
      <c r="K101" s="184"/>
    </row>
    <row r="102" spans="1:12" s="97" customFormat="1" ht="13.5" x14ac:dyDescent="0.2">
      <c r="A102" s="115"/>
      <c r="B102" s="193"/>
      <c r="C102" s="188"/>
      <c r="D102" s="188"/>
      <c r="E102" s="188" t="s">
        <v>746</v>
      </c>
      <c r="F102" s="115"/>
      <c r="G102" s="115"/>
      <c r="H102" s="115"/>
      <c r="K102" s="184"/>
    </row>
    <row r="103" spans="1:12" s="97" customFormat="1" ht="13.5" x14ac:dyDescent="0.2">
      <c r="A103" s="115" t="s">
        <v>565</v>
      </c>
      <c r="B103" s="192"/>
      <c r="C103" s="188"/>
      <c r="D103" s="188"/>
      <c r="E103" s="188" t="s">
        <v>746</v>
      </c>
      <c r="K103" s="184"/>
    </row>
    <row r="104" spans="1:12" s="97" customFormat="1" ht="13.5" x14ac:dyDescent="0.2">
      <c r="A104" s="115" t="s">
        <v>815</v>
      </c>
      <c r="B104" s="193">
        <v>580</v>
      </c>
      <c r="C104" s="188" t="s">
        <v>219</v>
      </c>
      <c r="D104" s="188" t="s">
        <v>220</v>
      </c>
      <c r="E104" s="97" t="s">
        <v>219</v>
      </c>
      <c r="F104" s="115" t="s">
        <v>35</v>
      </c>
      <c r="G104" s="115"/>
      <c r="H104" s="115" t="s">
        <v>1113</v>
      </c>
      <c r="J104" s="97" t="s">
        <v>779</v>
      </c>
      <c r="K104" s="194" t="s">
        <v>780</v>
      </c>
      <c r="L104" s="97" t="s">
        <v>781</v>
      </c>
    </row>
    <row r="105" spans="1:12" s="97" customFormat="1" ht="13.5" x14ac:dyDescent="0.2">
      <c r="A105" s="115" t="s">
        <v>816</v>
      </c>
      <c r="B105" s="193">
        <v>581</v>
      </c>
      <c r="C105" s="188" t="s">
        <v>219</v>
      </c>
      <c r="D105" s="188" t="s">
        <v>220</v>
      </c>
      <c r="E105" s="97" t="s">
        <v>219</v>
      </c>
      <c r="F105" s="115" t="s">
        <v>35</v>
      </c>
      <c r="G105" s="115"/>
      <c r="H105" s="115" t="s">
        <v>1113</v>
      </c>
      <c r="J105" s="97" t="s">
        <v>779</v>
      </c>
      <c r="K105" s="194" t="s">
        <v>780</v>
      </c>
      <c r="L105" s="97" t="s">
        <v>782</v>
      </c>
    </row>
    <row r="106" spans="1:12" s="97" customFormat="1" ht="13.5" x14ac:dyDescent="0.2">
      <c r="A106" s="115" t="s">
        <v>817</v>
      </c>
      <c r="B106" s="193">
        <v>582</v>
      </c>
      <c r="C106" s="188" t="s">
        <v>219</v>
      </c>
      <c r="D106" s="188" t="s">
        <v>220</v>
      </c>
      <c r="E106" s="97" t="s">
        <v>219</v>
      </c>
      <c r="F106" s="115" t="s">
        <v>35</v>
      </c>
      <c r="G106" s="115"/>
      <c r="H106" s="115" t="s">
        <v>1113</v>
      </c>
      <c r="J106" s="97" t="s">
        <v>779</v>
      </c>
      <c r="K106" s="194" t="s">
        <v>780</v>
      </c>
      <c r="L106" s="97" t="s">
        <v>783</v>
      </c>
    </row>
    <row r="107" spans="1:12" s="97" customFormat="1" ht="13.5" x14ac:dyDescent="0.2">
      <c r="A107" s="115" t="s">
        <v>818</v>
      </c>
      <c r="B107" s="193">
        <v>583</v>
      </c>
      <c r="C107" s="188" t="s">
        <v>219</v>
      </c>
      <c r="D107" s="188" t="s">
        <v>220</v>
      </c>
      <c r="E107" s="97" t="s">
        <v>219</v>
      </c>
      <c r="F107" s="115" t="s">
        <v>35</v>
      </c>
      <c r="G107" s="115"/>
      <c r="H107" s="115" t="s">
        <v>1113</v>
      </c>
      <c r="J107" s="97" t="s">
        <v>779</v>
      </c>
      <c r="K107" s="194" t="s">
        <v>780</v>
      </c>
      <c r="L107" s="97" t="s">
        <v>784</v>
      </c>
    </row>
    <row r="108" spans="1:12" s="97" customFormat="1" ht="13.5" x14ac:dyDescent="0.2">
      <c r="A108" s="115" t="s">
        <v>819</v>
      </c>
      <c r="B108" s="193">
        <v>584</v>
      </c>
      <c r="C108" s="188" t="s">
        <v>219</v>
      </c>
      <c r="D108" s="188" t="s">
        <v>220</v>
      </c>
      <c r="E108" s="97" t="s">
        <v>219</v>
      </c>
      <c r="F108" s="115" t="s">
        <v>35</v>
      </c>
      <c r="G108" s="115"/>
      <c r="H108" s="115" t="s">
        <v>1113</v>
      </c>
      <c r="J108" s="97" t="s">
        <v>779</v>
      </c>
      <c r="K108" s="194" t="s">
        <v>780</v>
      </c>
      <c r="L108" s="97" t="s">
        <v>785</v>
      </c>
    </row>
    <row r="109" spans="1:12" s="97" customFormat="1" ht="13.5" x14ac:dyDescent="0.2">
      <c r="A109" s="115" t="s">
        <v>820</v>
      </c>
      <c r="B109" s="193">
        <v>585</v>
      </c>
      <c r="C109" s="188" t="s">
        <v>219</v>
      </c>
      <c r="D109" s="188" t="s">
        <v>220</v>
      </c>
      <c r="E109" s="97" t="s">
        <v>219</v>
      </c>
      <c r="F109" s="115" t="s">
        <v>35</v>
      </c>
      <c r="G109" s="115"/>
      <c r="H109" s="115" t="s">
        <v>1113</v>
      </c>
      <c r="J109" s="97" t="s">
        <v>779</v>
      </c>
      <c r="K109" s="194" t="s">
        <v>780</v>
      </c>
      <c r="L109" s="97" t="s">
        <v>786</v>
      </c>
    </row>
    <row r="110" spans="1:12" s="97" customFormat="1" ht="13.5" x14ac:dyDescent="0.2">
      <c r="A110" s="115" t="s">
        <v>821</v>
      </c>
      <c r="B110" s="193">
        <v>586</v>
      </c>
      <c r="C110" s="188" t="s">
        <v>219</v>
      </c>
      <c r="D110" s="188" t="s">
        <v>220</v>
      </c>
      <c r="E110" s="97" t="s">
        <v>219</v>
      </c>
      <c r="F110" s="115" t="s">
        <v>35</v>
      </c>
      <c r="G110" s="115"/>
      <c r="H110" s="115" t="s">
        <v>1113</v>
      </c>
      <c r="J110" s="97" t="s">
        <v>779</v>
      </c>
      <c r="K110" s="194" t="s">
        <v>780</v>
      </c>
      <c r="L110" s="97" t="s">
        <v>787</v>
      </c>
    </row>
    <row r="111" spans="1:12" s="97" customFormat="1" ht="13.5" x14ac:dyDescent="0.2">
      <c r="A111" s="115" t="s">
        <v>822</v>
      </c>
      <c r="B111" s="193">
        <v>587</v>
      </c>
      <c r="C111" s="188" t="s">
        <v>219</v>
      </c>
      <c r="D111" s="188" t="s">
        <v>220</v>
      </c>
      <c r="E111" s="97" t="s">
        <v>219</v>
      </c>
      <c r="F111" s="115" t="s">
        <v>35</v>
      </c>
      <c r="G111" s="115"/>
      <c r="H111" s="115" t="s">
        <v>1113</v>
      </c>
      <c r="J111" s="97" t="s">
        <v>779</v>
      </c>
      <c r="K111" s="194" t="s">
        <v>780</v>
      </c>
      <c r="L111" s="97" t="s">
        <v>788</v>
      </c>
    </row>
    <row r="112" spans="1:12" s="97" customFormat="1" ht="13.5" x14ac:dyDescent="0.2">
      <c r="A112" s="110"/>
      <c r="B112" s="183"/>
      <c r="C112" s="188"/>
      <c r="D112" s="188"/>
      <c r="E112" s="188" t="s">
        <v>746</v>
      </c>
      <c r="F112" s="110"/>
      <c r="G112" s="110"/>
      <c r="H112" s="110"/>
    </row>
    <row r="113" spans="1:13" s="97" customFormat="1" ht="13.5" x14ac:dyDescent="0.2">
      <c r="A113" s="110" t="s">
        <v>37</v>
      </c>
      <c r="B113" s="191">
        <v>600</v>
      </c>
      <c r="C113" s="97" t="s">
        <v>220</v>
      </c>
      <c r="D113" s="188" t="s">
        <v>220</v>
      </c>
      <c r="E113" s="188" t="s">
        <v>220</v>
      </c>
      <c r="F113" s="110" t="s">
        <v>38</v>
      </c>
      <c r="G113" s="110"/>
      <c r="H113" s="110"/>
      <c r="I113" s="97" t="s">
        <v>174</v>
      </c>
    </row>
    <row r="114" spans="1:13" s="97" customFormat="1" ht="13.5" x14ac:dyDescent="0.2">
      <c r="A114" s="110"/>
      <c r="B114" s="183"/>
      <c r="C114" s="188"/>
      <c r="D114" s="188"/>
      <c r="E114" s="188" t="s">
        <v>746</v>
      </c>
      <c r="F114" s="110"/>
      <c r="G114" s="110"/>
      <c r="H114" s="110"/>
    </row>
    <row r="115" spans="1:13" s="97" customFormat="1" ht="13.5" x14ac:dyDescent="0.2">
      <c r="A115" s="110" t="s">
        <v>566</v>
      </c>
      <c r="B115" s="191">
        <v>700</v>
      </c>
      <c r="C115" s="97" t="s">
        <v>220</v>
      </c>
      <c r="D115" s="188" t="s">
        <v>220</v>
      </c>
      <c r="E115" s="188" t="s">
        <v>220</v>
      </c>
      <c r="F115" s="110" t="s">
        <v>39</v>
      </c>
      <c r="G115" s="110"/>
      <c r="H115" s="110"/>
      <c r="I115" s="97" t="s">
        <v>174</v>
      </c>
    </row>
    <row r="116" spans="1:13" s="97" customFormat="1" ht="13.5" x14ac:dyDescent="0.2">
      <c r="A116" s="110"/>
      <c r="B116" s="183"/>
      <c r="C116" s="188"/>
      <c r="D116" s="188"/>
      <c r="E116" s="188" t="s">
        <v>746</v>
      </c>
      <c r="F116" s="110"/>
      <c r="G116" s="110"/>
      <c r="H116" s="110"/>
    </row>
    <row r="117" spans="1:13" s="97" customFormat="1" ht="13.5" x14ac:dyDescent="0.2">
      <c r="A117" s="110" t="s">
        <v>575</v>
      </c>
      <c r="B117" s="191">
        <v>800</v>
      </c>
      <c r="C117" s="97" t="s">
        <v>220</v>
      </c>
      <c r="D117" s="188" t="s">
        <v>220</v>
      </c>
      <c r="E117" s="188" t="s">
        <v>220</v>
      </c>
      <c r="F117" s="110" t="s">
        <v>40</v>
      </c>
      <c r="G117" s="110"/>
      <c r="H117" s="110"/>
      <c r="I117" s="97" t="s">
        <v>174</v>
      </c>
    </row>
    <row r="118" spans="1:13" s="97" customFormat="1" ht="13.5" x14ac:dyDescent="0.2">
      <c r="A118" s="110"/>
      <c r="B118" s="183"/>
      <c r="C118" s="188"/>
      <c r="D118" s="188"/>
      <c r="E118" s="188" t="s">
        <v>746</v>
      </c>
      <c r="F118" s="110"/>
      <c r="G118" s="110"/>
      <c r="H118" s="110"/>
    </row>
    <row r="119" spans="1:13" s="97" customFormat="1" ht="13.5" x14ac:dyDescent="0.2">
      <c r="A119" s="110" t="s">
        <v>567</v>
      </c>
      <c r="B119" s="191">
        <v>850</v>
      </c>
      <c r="C119" s="97" t="s">
        <v>220</v>
      </c>
      <c r="D119" s="188" t="s">
        <v>220</v>
      </c>
      <c r="E119" s="188" t="s">
        <v>220</v>
      </c>
      <c r="F119" s="110" t="s">
        <v>41</v>
      </c>
      <c r="G119" s="110"/>
      <c r="H119" s="110"/>
      <c r="I119" s="97" t="s">
        <v>174</v>
      </c>
    </row>
    <row r="120" spans="1:13" s="97" customFormat="1" ht="13.5" x14ac:dyDescent="0.2">
      <c r="A120" s="110" t="s">
        <v>789</v>
      </c>
      <c r="B120" s="191">
        <v>855</v>
      </c>
      <c r="C120" s="97" t="s">
        <v>220</v>
      </c>
      <c r="D120" s="188" t="s">
        <v>220</v>
      </c>
      <c r="E120" s="97" t="s">
        <v>219</v>
      </c>
      <c r="F120" s="110" t="s">
        <v>41</v>
      </c>
      <c r="G120" s="110"/>
      <c r="H120" s="110"/>
      <c r="I120" s="97" t="s">
        <v>174</v>
      </c>
    </row>
    <row r="121" spans="1:13" s="97" customFormat="1" ht="13.5" x14ac:dyDescent="0.2">
      <c r="A121" s="110" t="s">
        <v>823</v>
      </c>
      <c r="B121" s="191">
        <v>860</v>
      </c>
      <c r="C121" s="97" t="s">
        <v>220</v>
      </c>
      <c r="D121" s="188" t="s">
        <v>220</v>
      </c>
      <c r="E121" s="97" t="s">
        <v>219</v>
      </c>
      <c r="F121" s="110" t="s">
        <v>41</v>
      </c>
      <c r="G121" s="110"/>
      <c r="H121" s="110"/>
      <c r="I121" s="97" t="s">
        <v>174</v>
      </c>
    </row>
    <row r="122" spans="1:13" s="97" customFormat="1" ht="13.5" x14ac:dyDescent="0.2">
      <c r="A122" s="110" t="s">
        <v>790</v>
      </c>
      <c r="B122" s="191">
        <v>870</v>
      </c>
      <c r="C122" s="97" t="s">
        <v>220</v>
      </c>
      <c r="D122" s="188" t="s">
        <v>220</v>
      </c>
      <c r="E122" s="97" t="s">
        <v>219</v>
      </c>
      <c r="F122" s="110" t="s">
        <v>41</v>
      </c>
      <c r="G122" s="110"/>
      <c r="H122" s="110"/>
      <c r="I122" s="97" t="s">
        <v>174</v>
      </c>
    </row>
    <row r="123" spans="1:13" s="97" customFormat="1" ht="13.5" x14ac:dyDescent="0.2">
      <c r="A123" s="110"/>
      <c r="B123" s="183"/>
      <c r="C123" s="188"/>
      <c r="D123" s="188"/>
      <c r="E123" s="188" t="s">
        <v>746</v>
      </c>
      <c r="F123" s="110"/>
      <c r="G123" s="110"/>
      <c r="H123" s="110"/>
    </row>
    <row r="124" spans="1:13" s="97" customFormat="1" ht="13.5" x14ac:dyDescent="0.2">
      <c r="A124" s="110" t="s">
        <v>568</v>
      </c>
      <c r="B124" s="183"/>
      <c r="C124" s="188"/>
      <c r="D124" s="188"/>
      <c r="E124" s="188" t="s">
        <v>746</v>
      </c>
      <c r="F124" s="110"/>
      <c r="G124" s="110"/>
      <c r="H124" s="110"/>
    </row>
    <row r="125" spans="1:13" s="97" customFormat="1" ht="13.5" x14ac:dyDescent="0.2">
      <c r="A125" s="110" t="s">
        <v>569</v>
      </c>
      <c r="B125" s="183">
        <v>910</v>
      </c>
      <c r="C125" s="97" t="s">
        <v>220</v>
      </c>
      <c r="D125" s="188" t="s">
        <v>220</v>
      </c>
      <c r="E125" s="97" t="s">
        <v>219</v>
      </c>
      <c r="F125" s="110" t="s">
        <v>42</v>
      </c>
      <c r="G125" s="110"/>
      <c r="H125" s="110"/>
      <c r="I125" s="97" t="s">
        <v>174</v>
      </c>
      <c r="M125" s="97" t="s">
        <v>791</v>
      </c>
    </row>
    <row r="126" spans="1:13" s="97" customFormat="1" ht="13.5" x14ac:dyDescent="0.2">
      <c r="A126" s="110" t="s">
        <v>824</v>
      </c>
      <c r="B126" s="183">
        <v>920</v>
      </c>
      <c r="C126" s="97" t="s">
        <v>220</v>
      </c>
      <c r="D126" s="188" t="s">
        <v>220</v>
      </c>
      <c r="E126" s="97" t="s">
        <v>219</v>
      </c>
      <c r="F126" s="110" t="s">
        <v>42</v>
      </c>
      <c r="G126" s="110"/>
      <c r="H126" s="110"/>
      <c r="I126" s="97" t="s">
        <v>792</v>
      </c>
      <c r="M126" s="97" t="s">
        <v>793</v>
      </c>
    </row>
    <row r="127" spans="1:13" s="97" customFormat="1" ht="13.5" x14ac:dyDescent="0.2">
      <c r="A127" s="110"/>
      <c r="B127" s="183"/>
      <c r="C127" s="188"/>
      <c r="D127" s="188"/>
      <c r="E127" s="188" t="s">
        <v>746</v>
      </c>
      <c r="F127" s="110"/>
      <c r="G127" s="110"/>
      <c r="H127" s="110"/>
    </row>
    <row r="128" spans="1:13" s="97" customFormat="1" ht="13.5" x14ac:dyDescent="0.2">
      <c r="A128" s="110" t="s">
        <v>570</v>
      </c>
      <c r="B128" s="183"/>
      <c r="C128" s="188"/>
      <c r="D128" s="188"/>
      <c r="E128" s="188" t="s">
        <v>746</v>
      </c>
      <c r="F128" s="110"/>
      <c r="G128" s="110"/>
      <c r="H128" s="110"/>
    </row>
    <row r="129" spans="1:13" s="97" customFormat="1" ht="13.5" x14ac:dyDescent="0.2">
      <c r="A129" s="110" t="s">
        <v>1184</v>
      </c>
      <c r="B129" s="183">
        <v>960</v>
      </c>
      <c r="C129" s="188" t="s">
        <v>219</v>
      </c>
      <c r="D129" s="188" t="s">
        <v>220</v>
      </c>
      <c r="E129" s="188" t="s">
        <v>220</v>
      </c>
      <c r="F129" s="110" t="s">
        <v>36</v>
      </c>
      <c r="G129" s="110"/>
      <c r="H129" s="110"/>
      <c r="J129" s="97" t="s">
        <v>794</v>
      </c>
      <c r="K129" s="194" t="s">
        <v>780</v>
      </c>
      <c r="L129" s="97" t="s">
        <v>794</v>
      </c>
    </row>
    <row r="130" spans="1:13" s="97" customFormat="1" ht="13.5" x14ac:dyDescent="0.2">
      <c r="A130" s="110" t="s">
        <v>825</v>
      </c>
      <c r="B130" s="183">
        <v>961</v>
      </c>
      <c r="C130" s="97" t="s">
        <v>220</v>
      </c>
      <c r="D130" s="188" t="s">
        <v>220</v>
      </c>
      <c r="E130" s="188" t="s">
        <v>220</v>
      </c>
      <c r="F130" s="110" t="s">
        <v>36</v>
      </c>
      <c r="G130" s="110"/>
      <c r="H130" s="110"/>
      <c r="I130" s="110" t="s">
        <v>795</v>
      </c>
    </row>
    <row r="131" spans="1:13" s="97" customFormat="1" ht="13.5" x14ac:dyDescent="0.2">
      <c r="A131" s="110" t="s">
        <v>826</v>
      </c>
      <c r="B131" s="183">
        <v>962</v>
      </c>
      <c r="C131" s="97" t="s">
        <v>220</v>
      </c>
      <c r="D131" s="188" t="s">
        <v>220</v>
      </c>
      <c r="E131" s="188" t="s">
        <v>220</v>
      </c>
      <c r="F131" s="110" t="s">
        <v>36</v>
      </c>
      <c r="G131" s="110"/>
      <c r="H131" s="110"/>
      <c r="I131" s="110" t="s">
        <v>796</v>
      </c>
    </row>
    <row r="132" spans="1:13" s="97" customFormat="1" ht="13.5" x14ac:dyDescent="0.2">
      <c r="A132" s="110" t="s">
        <v>827</v>
      </c>
      <c r="B132" s="183">
        <v>970</v>
      </c>
      <c r="C132" s="97" t="s">
        <v>220</v>
      </c>
      <c r="D132" s="188" t="s">
        <v>220</v>
      </c>
      <c r="E132" s="188" t="s">
        <v>220</v>
      </c>
      <c r="F132" s="110" t="s">
        <v>36</v>
      </c>
      <c r="G132" s="110"/>
      <c r="H132" s="110"/>
      <c r="I132" s="110" t="s">
        <v>797</v>
      </c>
    </row>
    <row r="133" spans="1:13" s="97" customFormat="1" ht="13.5" x14ac:dyDescent="0.2">
      <c r="A133" s="110" t="s">
        <v>828</v>
      </c>
      <c r="B133" s="183">
        <v>972</v>
      </c>
      <c r="C133" s="97" t="s">
        <v>220</v>
      </c>
      <c r="D133" s="188" t="s">
        <v>220</v>
      </c>
      <c r="E133" s="188" t="s">
        <v>220</v>
      </c>
      <c r="F133" s="110" t="s">
        <v>36</v>
      </c>
      <c r="G133" s="110"/>
      <c r="H133" s="110"/>
      <c r="I133" s="110" t="s">
        <v>798</v>
      </c>
    </row>
    <row r="134" spans="1:13" s="97" customFormat="1" ht="13.5" x14ac:dyDescent="0.2">
      <c r="A134" s="110" t="s">
        <v>829</v>
      </c>
      <c r="B134" s="183">
        <v>973</v>
      </c>
      <c r="C134" s="97" t="s">
        <v>220</v>
      </c>
      <c r="D134" s="188" t="s">
        <v>220</v>
      </c>
      <c r="E134" s="188" t="s">
        <v>220</v>
      </c>
      <c r="F134" s="110" t="s">
        <v>36</v>
      </c>
      <c r="G134" s="110"/>
      <c r="H134" s="110"/>
      <c r="I134" s="110" t="s">
        <v>799</v>
      </c>
    </row>
    <row r="135" spans="1:13" s="97" customFormat="1" ht="13.5" x14ac:dyDescent="0.2">
      <c r="A135" s="110" t="s">
        <v>830</v>
      </c>
      <c r="B135" s="183">
        <v>974</v>
      </c>
      <c r="C135" s="97" t="s">
        <v>220</v>
      </c>
      <c r="D135" s="188" t="s">
        <v>220</v>
      </c>
      <c r="E135" s="188" t="s">
        <v>220</v>
      </c>
      <c r="F135" s="110" t="s">
        <v>36</v>
      </c>
      <c r="G135" s="110"/>
      <c r="H135" s="110"/>
      <c r="I135" s="110" t="s">
        <v>800</v>
      </c>
    </row>
    <row r="136" spans="1:13" s="97" customFormat="1" ht="13.5" x14ac:dyDescent="0.2">
      <c r="A136" s="110" t="s">
        <v>831</v>
      </c>
      <c r="B136" s="183">
        <v>975</v>
      </c>
      <c r="C136" s="97" t="s">
        <v>220</v>
      </c>
      <c r="D136" s="188" t="s">
        <v>220</v>
      </c>
      <c r="E136" s="188" t="s">
        <v>220</v>
      </c>
      <c r="F136" s="110" t="s">
        <v>36</v>
      </c>
      <c r="G136" s="110"/>
      <c r="H136" s="110"/>
      <c r="I136" s="110" t="s">
        <v>801</v>
      </c>
    </row>
    <row r="137" spans="1:13" s="97" customFormat="1" ht="13.5" x14ac:dyDescent="0.2">
      <c r="A137" s="110" t="s">
        <v>1185</v>
      </c>
      <c r="B137" s="183">
        <v>976</v>
      </c>
      <c r="C137" s="97" t="s">
        <v>220</v>
      </c>
      <c r="D137" s="188" t="s">
        <v>219</v>
      </c>
      <c r="E137" s="188" t="s">
        <v>220</v>
      </c>
      <c r="F137" s="110" t="s">
        <v>36</v>
      </c>
      <c r="G137" s="110"/>
      <c r="H137" s="110"/>
      <c r="I137" s="110" t="s">
        <v>802</v>
      </c>
      <c r="M137" s="97" t="s">
        <v>803</v>
      </c>
    </row>
    <row r="138" spans="1:13" s="97" customFormat="1" ht="13.5" x14ac:dyDescent="0.2">
      <c r="A138" s="110" t="s">
        <v>832</v>
      </c>
      <c r="B138" s="183">
        <v>977</v>
      </c>
      <c r="C138" s="97" t="s">
        <v>220</v>
      </c>
      <c r="D138" s="188" t="s">
        <v>219</v>
      </c>
      <c r="E138" s="188" t="s">
        <v>219</v>
      </c>
      <c r="F138" s="110" t="s">
        <v>36</v>
      </c>
      <c r="G138" s="110"/>
      <c r="H138" s="110" t="s">
        <v>1115</v>
      </c>
      <c r="I138" s="110"/>
      <c r="K138" s="97" t="s">
        <v>804</v>
      </c>
    </row>
    <row r="139" spans="1:13" s="97" customFormat="1" ht="13.5" x14ac:dyDescent="0.2">
      <c r="A139" s="110"/>
      <c r="B139" s="183"/>
      <c r="F139" s="110"/>
      <c r="G139" s="110"/>
      <c r="H139" s="110"/>
      <c r="I139" s="165"/>
    </row>
    <row r="140" spans="1:13" s="97" customFormat="1" ht="13.5" x14ac:dyDescent="0.2">
      <c r="A140" s="110" t="s">
        <v>1186</v>
      </c>
      <c r="B140" s="183">
        <v>978</v>
      </c>
      <c r="C140" s="97" t="s">
        <v>220</v>
      </c>
      <c r="D140" s="97" t="s">
        <v>219</v>
      </c>
      <c r="E140" s="97" t="s">
        <v>219</v>
      </c>
      <c r="F140" s="110" t="s">
        <v>43</v>
      </c>
      <c r="G140" s="110"/>
      <c r="H140" s="110" t="s">
        <v>1115</v>
      </c>
      <c r="I140" s="165"/>
      <c r="K140" s="97" t="s">
        <v>805</v>
      </c>
    </row>
    <row r="141" spans="1:13" s="97" customFormat="1" ht="13.5" x14ac:dyDescent="0.2">
      <c r="B141" s="183"/>
      <c r="C141" s="188"/>
      <c r="D141" s="188"/>
      <c r="E141" s="188" t="s">
        <v>746</v>
      </c>
      <c r="I141" s="165"/>
    </row>
    <row r="142" spans="1:13" s="97" customFormat="1" ht="13.5" x14ac:dyDescent="0.2">
      <c r="A142" s="97" t="s">
        <v>571</v>
      </c>
      <c r="B142" s="183"/>
      <c r="E142" s="188" t="s">
        <v>746</v>
      </c>
    </row>
    <row r="143" spans="1:13" s="97" customFormat="1" ht="13.5" x14ac:dyDescent="0.2">
      <c r="A143" s="115" t="s">
        <v>833</v>
      </c>
      <c r="B143" s="183">
        <v>990</v>
      </c>
      <c r="C143" s="97" t="s">
        <v>220</v>
      </c>
      <c r="D143" s="188" t="s">
        <v>220</v>
      </c>
      <c r="E143" s="97" t="s">
        <v>219</v>
      </c>
      <c r="F143" s="115" t="s">
        <v>43</v>
      </c>
      <c r="G143" s="115"/>
      <c r="H143" s="115"/>
      <c r="J143" s="97" t="s">
        <v>770</v>
      </c>
      <c r="K143" s="97" t="s">
        <v>769</v>
      </c>
      <c r="L143" s="97" t="s">
        <v>770</v>
      </c>
    </row>
  </sheetData>
  <autoFilter ref="A2:XFB2" xr:uid="{00000000-0009-0000-0000-000005000000}"/>
  <customSheetViews>
    <customSheetView guid="{5A2CE18A-5277-4EF7-BE10-87706C2DEC9E}">
      <pane ySplit="2" topLeftCell="A103" activePane="bottomLeft" state="frozenSplit"/>
      <selection pane="bottomLeft" activeCell="B108" sqref="B108"/>
      <pageMargins left="0.7" right="0.7" top="0.78740157499999996" bottom="0.78740157499999996" header="0.3" footer="0.3"/>
      <pageSetup paperSize="9" orientation="portrait" verticalDpi="0" r:id="rId1"/>
    </customSheetView>
    <customSheetView guid="{3E032787-507F-410C-89D2-13163FA1A821}">
      <pane ySplit="2" topLeftCell="A103" activePane="bottomLeft" state="frozenSplit"/>
      <selection pane="bottomLeft" activeCell="B108" sqref="B108"/>
      <pageMargins left="0.7" right="0.7" top="0.78740157499999996" bottom="0.78740157499999996" header="0.3" footer="0.3"/>
      <pageSetup paperSize="9" orientation="portrait" verticalDpi="0" r:id="rId2"/>
    </customSheetView>
    <customSheetView guid="{578F384A-E30F-4AB0-9BE2-60241A58AF18}">
      <pane ySplit="2" topLeftCell="A103" activePane="bottomLeft" state="frozenSplit"/>
      <selection pane="bottomLeft" activeCell="B108" sqref="B108"/>
      <pageMargins left="0.7" right="0.7" top="0.78740157499999996" bottom="0.78740157499999996" header="0.3" footer="0.3"/>
      <pageSetup paperSize="9" orientation="portrait" verticalDpi="0" r:id="rId3"/>
    </customSheetView>
  </customSheetViews>
  <mergeCells count="2">
    <mergeCell ref="M77:M82"/>
    <mergeCell ref="M87:M90"/>
  </mergeCells>
  <pageMargins left="0.7" right="0.7" top="0.78740157499999996" bottom="0.78740157499999996" header="0.3" footer="0.3"/>
  <pageSetup paperSize="9" scale="46" fitToHeight="0" orientation="portrait" r:id="rId4"/>
  <headerFooter>
    <oddHeader>&amp;LSDEP Schnittstelle 2020 Bern&amp;R&amp;A</oddHeader>
    <oddFooter>&amp;R&amp;P/&amp;N</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B125"/>
  <sheetViews>
    <sheetView zoomScale="70" zoomScaleNormal="70" workbookViewId="0"/>
  </sheetViews>
  <sheetFormatPr baseColWidth="10" defaultColWidth="11.42578125" defaultRowHeight="15" x14ac:dyDescent="0.25"/>
  <cols>
    <col min="1" max="1" width="1.42578125" style="4" customWidth="1"/>
    <col min="2" max="2" width="22.7109375" style="4" customWidth="1"/>
    <col min="3" max="3" width="68.140625" style="4" customWidth="1"/>
    <col min="4" max="6" width="14.5703125" style="4" customWidth="1"/>
    <col min="7" max="10" width="14.5703125" style="4" hidden="1" customWidth="1"/>
    <col min="11" max="11" width="9" style="4" customWidth="1"/>
    <col min="12" max="12" width="99.7109375" style="4" hidden="1" customWidth="1"/>
    <col min="13" max="13" width="14.28515625" style="4" hidden="1" customWidth="1"/>
    <col min="14" max="14" width="80.42578125" style="68" hidden="1" customWidth="1"/>
    <col min="15" max="15" width="15.5703125" style="4" hidden="1" customWidth="1"/>
    <col min="16" max="16" width="69" style="4" hidden="1" customWidth="1"/>
    <col min="17" max="17" width="7.42578125" style="4" hidden="1" customWidth="1"/>
    <col min="18" max="18" width="0.85546875" style="365" customWidth="1"/>
    <col min="19" max="19" width="11.5703125" style="216" hidden="1" customWidth="1"/>
    <col min="20" max="20" width="64.28515625" style="4" customWidth="1"/>
    <col min="21" max="21" width="14.28515625" style="78" customWidth="1"/>
    <col min="22" max="22" width="0.7109375" style="78" customWidth="1"/>
    <col min="23" max="23" width="0.7109375" style="79" customWidth="1"/>
    <col min="24" max="24" width="67.7109375" style="217" customWidth="1"/>
    <col min="25" max="25" width="15" style="218" customWidth="1"/>
    <col min="26" max="27" width="13.140625" style="4" customWidth="1"/>
    <col min="28" max="16384" width="11.42578125" style="219"/>
  </cols>
  <sheetData>
    <row r="1" spans="1:28" ht="14.25" customHeight="1" x14ac:dyDescent="0.25">
      <c r="A1" s="3"/>
      <c r="B1" s="3" t="s">
        <v>990</v>
      </c>
      <c r="C1" s="213" t="s">
        <v>1119</v>
      </c>
      <c r="D1" s="214" t="s">
        <v>991</v>
      </c>
      <c r="E1" s="374">
        <v>12345679</v>
      </c>
      <c r="F1" s="83"/>
      <c r="G1" s="3"/>
      <c r="H1" s="3"/>
      <c r="I1" s="3"/>
      <c r="J1" s="3"/>
      <c r="K1" s="406"/>
      <c r="L1" s="3"/>
      <c r="M1" s="121"/>
      <c r="N1" s="3"/>
      <c r="O1" s="122"/>
      <c r="P1" s="122"/>
      <c r="Q1" s="406"/>
      <c r="R1" s="215"/>
      <c r="S1" s="216" t="s">
        <v>992</v>
      </c>
      <c r="U1" s="217"/>
      <c r="V1" s="217"/>
      <c r="W1" s="217"/>
    </row>
    <row r="2" spans="1:28" ht="45.75" customHeight="1" x14ac:dyDescent="0.25">
      <c r="A2" s="5"/>
      <c r="B2" s="6"/>
      <c r="C2" s="6"/>
      <c r="D2" s="6"/>
      <c r="E2"/>
      <c r="F2" s="6"/>
      <c r="G2" s="6"/>
      <c r="H2" s="6"/>
      <c r="I2" s="6"/>
      <c r="J2" s="6"/>
      <c r="K2" s="407"/>
      <c r="L2" s="6"/>
      <c r="M2" s="6"/>
      <c r="N2" s="6"/>
      <c r="O2" s="3"/>
      <c r="P2" s="3"/>
      <c r="Q2" s="407"/>
      <c r="R2" s="211"/>
      <c r="S2" s="220"/>
      <c r="T2" s="217"/>
      <c r="U2" s="217"/>
      <c r="V2" s="217"/>
      <c r="W2" s="217"/>
      <c r="Y2" s="221"/>
      <c r="Z2" s="64"/>
      <c r="AA2" s="64"/>
    </row>
    <row r="3" spans="1:28" s="227" customFormat="1" ht="22.5" x14ac:dyDescent="0.2">
      <c r="A3" s="5"/>
      <c r="B3" s="222" t="s">
        <v>993</v>
      </c>
      <c r="C3" s="223"/>
      <c r="D3" s="223"/>
      <c r="E3" s="223"/>
      <c r="F3" s="224"/>
      <c r="G3" s="224"/>
      <c r="H3" s="224"/>
      <c r="I3" s="225"/>
      <c r="J3" s="225"/>
      <c r="K3" s="407"/>
      <c r="L3" s="6"/>
      <c r="M3" s="6"/>
      <c r="N3" s="6"/>
      <c r="O3" s="7"/>
      <c r="P3" s="7"/>
      <c r="Q3" s="407"/>
      <c r="R3" s="211"/>
      <c r="S3" s="226"/>
      <c r="W3" s="228"/>
      <c r="X3" s="409" t="s">
        <v>1125</v>
      </c>
      <c r="Y3" s="409"/>
      <c r="Z3" s="409"/>
      <c r="AA3" s="409"/>
      <c r="AB3" s="229"/>
    </row>
    <row r="4" spans="1:28" ht="12.75" x14ac:dyDescent="0.2">
      <c r="A4" s="5"/>
      <c r="B4" s="6"/>
      <c r="C4" s="6"/>
      <c r="D4" s="6"/>
      <c r="E4" s="6"/>
      <c r="F4" s="6"/>
      <c r="G4" s="6"/>
      <c r="H4" s="6"/>
      <c r="I4" s="6"/>
      <c r="J4" s="6"/>
      <c r="K4" s="407"/>
      <c r="L4" s="6"/>
      <c r="M4" s="6"/>
      <c r="N4" s="6"/>
      <c r="O4" s="3"/>
      <c r="P4" s="3"/>
      <c r="Q4" s="407"/>
      <c r="R4" s="211"/>
      <c r="S4" s="220"/>
      <c r="T4" s="65"/>
      <c r="X4" s="7"/>
      <c r="Y4" s="7"/>
      <c r="Z4" s="7"/>
      <c r="AA4" s="230"/>
    </row>
    <row r="5" spans="1:28" s="237" customFormat="1" ht="38.25" x14ac:dyDescent="0.2">
      <c r="A5" s="5"/>
      <c r="B5" s="222" t="s">
        <v>577</v>
      </c>
      <c r="C5" s="223" t="s">
        <v>578</v>
      </c>
      <c r="D5" s="223" t="s">
        <v>579</v>
      </c>
      <c r="E5" s="223" t="s">
        <v>1124</v>
      </c>
      <c r="F5" s="231" t="s">
        <v>580</v>
      </c>
      <c r="G5" s="232" t="s">
        <v>994</v>
      </c>
      <c r="H5" s="232" t="s">
        <v>995</v>
      </c>
      <c r="I5" s="232" t="s">
        <v>996</v>
      </c>
      <c r="J5" s="232" t="str">
        <f>CONCATENATE("Total SDEP-KTR ", F3)</f>
        <v xml:space="preserve">Total SDEP-KTR </v>
      </c>
      <c r="K5" s="408"/>
      <c r="L5" s="9" t="s">
        <v>997</v>
      </c>
      <c r="M5" s="10" t="s">
        <v>998</v>
      </c>
      <c r="N5" s="9" t="s">
        <v>168</v>
      </c>
      <c r="O5" s="11" t="s">
        <v>169</v>
      </c>
      <c r="P5" s="11" t="s">
        <v>999</v>
      </c>
      <c r="Q5" s="408"/>
      <c r="R5" s="212"/>
      <c r="S5" s="233"/>
      <c r="T5" s="387" t="s">
        <v>1000</v>
      </c>
      <c r="U5" s="234"/>
      <c r="V5" s="410"/>
      <c r="W5" s="235"/>
      <c r="X5" s="234" t="s">
        <v>581</v>
      </c>
      <c r="Y5" s="236" t="s">
        <v>1126</v>
      </c>
      <c r="Z5" s="234" t="s">
        <v>1001</v>
      </c>
      <c r="AA5" s="234" t="s">
        <v>1002</v>
      </c>
    </row>
    <row r="6" spans="1:28" ht="4.5" customHeight="1" thickBot="1" x14ac:dyDescent="0.3">
      <c r="A6" s="5"/>
      <c r="B6" s="13"/>
      <c r="C6" s="14"/>
      <c r="D6" s="14"/>
      <c r="E6" s="14"/>
      <c r="F6" s="14"/>
      <c r="G6" s="14"/>
      <c r="H6" s="14"/>
      <c r="I6" s="14"/>
      <c r="J6" s="14"/>
      <c r="K6" s="15"/>
      <c r="L6" s="15"/>
      <c r="M6" s="15"/>
      <c r="N6" s="15"/>
      <c r="O6" s="3"/>
      <c r="P6" s="3"/>
      <c r="Q6" s="3"/>
      <c r="R6" s="3"/>
      <c r="S6" s="220"/>
      <c r="T6" s="238"/>
      <c r="U6" s="239"/>
      <c r="V6" s="410"/>
      <c r="X6" s="240"/>
      <c r="Y6" s="240"/>
      <c r="Z6" s="241"/>
      <c r="AA6" s="240"/>
    </row>
    <row r="7" spans="1:28" ht="13.5" thickBot="1" x14ac:dyDescent="0.25">
      <c r="A7" s="5"/>
      <c r="B7" s="16">
        <v>60</v>
      </c>
      <c r="C7" s="17" t="s">
        <v>582</v>
      </c>
      <c r="D7" s="375">
        <v>25500000</v>
      </c>
      <c r="E7" s="71">
        <f>F7-D7</f>
        <v>0</v>
      </c>
      <c r="F7" s="375">
        <v>25500000</v>
      </c>
      <c r="G7" s="242"/>
      <c r="H7" s="72"/>
      <c r="I7" s="243"/>
      <c r="J7" s="72"/>
      <c r="K7" s="6"/>
      <c r="L7" s="6" t="s">
        <v>1</v>
      </c>
      <c r="M7" s="6" t="s">
        <v>58</v>
      </c>
      <c r="N7" s="6" t="s">
        <v>1003</v>
      </c>
      <c r="O7" s="3"/>
      <c r="P7" s="3"/>
      <c r="Q7" s="67"/>
      <c r="R7" s="67"/>
      <c r="S7" s="244"/>
      <c r="T7" s="234" t="s">
        <v>306</v>
      </c>
      <c r="U7" s="234"/>
      <c r="V7" s="245"/>
      <c r="X7" s="246" t="s">
        <v>1004</v>
      </c>
      <c r="Y7" s="247">
        <f>SUM(E25,E34,E39)</f>
        <v>60000</v>
      </c>
      <c r="Z7" s="247">
        <f t="shared" ref="Z7:Z14" si="0">SUMIF(T$30:T$80,X7,U$30:U$80)</f>
        <v>43000</v>
      </c>
      <c r="AA7" s="388">
        <f>ROUND(Y7-Z7,2)</f>
        <v>17000</v>
      </c>
    </row>
    <row r="8" spans="1:28" ht="12.75" x14ac:dyDescent="0.2">
      <c r="A8" s="5"/>
      <c r="B8" s="18">
        <v>609</v>
      </c>
      <c r="C8" s="23" t="s">
        <v>1005</v>
      </c>
      <c r="D8" s="376">
        <v>123000</v>
      </c>
      <c r="E8" s="73"/>
      <c r="F8" s="70" t="s">
        <v>1006</v>
      </c>
      <c r="G8" s="248"/>
      <c r="H8" s="21"/>
      <c r="I8" s="249"/>
      <c r="J8" s="250"/>
      <c r="K8" s="6"/>
      <c r="L8" s="6"/>
      <c r="M8" s="6"/>
      <c r="N8" s="6" t="s">
        <v>1007</v>
      </c>
      <c r="O8" s="3"/>
      <c r="P8" s="3"/>
      <c r="Q8" s="67"/>
      <c r="R8" s="67"/>
      <c r="S8" s="244"/>
      <c r="T8" s="251" t="s">
        <v>1008</v>
      </c>
      <c r="U8" s="252">
        <f>F23</f>
        <v>26620000</v>
      </c>
      <c r="V8" s="253"/>
      <c r="X8" s="254" t="s">
        <v>1009</v>
      </c>
      <c r="Y8" s="255">
        <f>SUM(E35:E38)</f>
        <v>0</v>
      </c>
      <c r="Z8" s="255">
        <f t="shared" si="0"/>
        <v>0</v>
      </c>
      <c r="AA8" s="256">
        <f t="shared" ref="AA8:AA14" si="1">Y8-Z8</f>
        <v>0</v>
      </c>
    </row>
    <row r="9" spans="1:28" ht="12.75" x14ac:dyDescent="0.2">
      <c r="A9" s="5"/>
      <c r="B9" s="18">
        <v>61</v>
      </c>
      <c r="C9" s="19" t="s">
        <v>583</v>
      </c>
      <c r="D9" s="377">
        <v>500000</v>
      </c>
      <c r="E9" s="73">
        <f>F9-D9</f>
        <v>0</v>
      </c>
      <c r="F9" s="378">
        <v>500000</v>
      </c>
      <c r="G9" s="248"/>
      <c r="H9" s="74"/>
      <c r="I9" s="258"/>
      <c r="J9" s="74"/>
      <c r="K9" s="6"/>
      <c r="L9" s="6" t="s">
        <v>1010</v>
      </c>
      <c r="M9" s="6" t="s">
        <v>1011</v>
      </c>
      <c r="N9" s="6" t="s">
        <v>1012</v>
      </c>
      <c r="O9" s="3"/>
      <c r="P9" s="3"/>
      <c r="Q9" s="67"/>
      <c r="R9" s="67"/>
      <c r="S9" s="244"/>
      <c r="T9" s="259" t="s">
        <v>1118</v>
      </c>
      <c r="U9" s="378"/>
      <c r="V9" s="253"/>
      <c r="X9" s="254" t="s">
        <v>1013</v>
      </c>
      <c r="Y9" s="255">
        <f>SUM(E40:E42)</f>
        <v>21000</v>
      </c>
      <c r="Z9" s="255">
        <f t="shared" si="0"/>
        <v>21000</v>
      </c>
      <c r="AA9" s="256">
        <f t="shared" si="1"/>
        <v>0</v>
      </c>
    </row>
    <row r="10" spans="1:28" ht="12.75" x14ac:dyDescent="0.2">
      <c r="A10" s="5"/>
      <c r="B10" s="22">
        <v>62</v>
      </c>
      <c r="C10" s="19" t="s">
        <v>584</v>
      </c>
      <c r="D10" s="377">
        <v>50000</v>
      </c>
      <c r="E10" s="73">
        <f t="shared" ref="E10:E22" si="2">F10-D10</f>
        <v>0</v>
      </c>
      <c r="F10" s="378">
        <v>50000</v>
      </c>
      <c r="G10" s="248"/>
      <c r="H10" s="74"/>
      <c r="I10" s="258"/>
      <c r="J10" s="74"/>
      <c r="K10" s="6"/>
      <c r="L10" s="6" t="s">
        <v>3</v>
      </c>
      <c r="M10" s="6" t="s">
        <v>61</v>
      </c>
      <c r="N10" s="6" t="s">
        <v>1014</v>
      </c>
      <c r="O10" s="3"/>
      <c r="P10" s="3"/>
      <c r="Q10" s="67"/>
      <c r="R10" s="67"/>
      <c r="S10" s="244"/>
      <c r="T10" s="259" t="s">
        <v>1015</v>
      </c>
      <c r="U10" s="378">
        <v>-220000</v>
      </c>
      <c r="V10" s="253"/>
      <c r="X10" s="254" t="s">
        <v>1016</v>
      </c>
      <c r="Y10" s="255">
        <f>SUM(E46:E49,E51,E54,E61:E63)</f>
        <v>0</v>
      </c>
      <c r="Z10" s="255">
        <f t="shared" si="0"/>
        <v>0</v>
      </c>
      <c r="AA10" s="256">
        <f t="shared" si="1"/>
        <v>0</v>
      </c>
    </row>
    <row r="11" spans="1:28" ht="12.75" x14ac:dyDescent="0.2">
      <c r="A11" s="5"/>
      <c r="B11" s="18">
        <v>65</v>
      </c>
      <c r="C11" s="23" t="s">
        <v>585</v>
      </c>
      <c r="D11" s="377"/>
      <c r="E11" s="73">
        <f t="shared" si="2"/>
        <v>0</v>
      </c>
      <c r="F11" s="378"/>
      <c r="G11" s="248"/>
      <c r="H11" s="74"/>
      <c r="I11" s="258"/>
      <c r="J11" s="74"/>
      <c r="K11" s="6"/>
      <c r="L11" s="6" t="s">
        <v>4</v>
      </c>
      <c r="M11" s="6" t="s">
        <v>62</v>
      </c>
      <c r="N11" s="6" t="s">
        <v>1017</v>
      </c>
      <c r="O11" s="3"/>
      <c r="P11" s="3"/>
      <c r="Q11" s="67"/>
      <c r="R11" s="67"/>
      <c r="S11" s="244"/>
      <c r="T11" s="259" t="s">
        <v>1018</v>
      </c>
      <c r="U11" s="378">
        <v>34500</v>
      </c>
      <c r="V11" s="260"/>
      <c r="X11" s="254" t="s">
        <v>1019</v>
      </c>
      <c r="Y11" s="255">
        <f>SUM(E50,E52:E53)</f>
        <v>750000</v>
      </c>
      <c r="Z11" s="255">
        <f t="shared" si="0"/>
        <v>750000</v>
      </c>
      <c r="AA11" s="256">
        <f t="shared" si="1"/>
        <v>0</v>
      </c>
    </row>
    <row r="12" spans="1:28" ht="12.75" x14ac:dyDescent="0.2">
      <c r="A12" s="5"/>
      <c r="B12" s="18">
        <v>66</v>
      </c>
      <c r="C12" s="19" t="s">
        <v>587</v>
      </c>
      <c r="D12" s="377">
        <v>120000</v>
      </c>
      <c r="E12" s="73">
        <f t="shared" si="2"/>
        <v>0</v>
      </c>
      <c r="F12" s="378">
        <v>120000</v>
      </c>
      <c r="G12" s="261"/>
      <c r="H12" s="74"/>
      <c r="I12" s="258"/>
      <c r="J12" s="74"/>
      <c r="K12" s="6"/>
      <c r="L12" s="6" t="s">
        <v>5</v>
      </c>
      <c r="M12" s="6" t="s">
        <v>63</v>
      </c>
      <c r="N12" s="6" t="s">
        <v>1020</v>
      </c>
      <c r="O12" s="3"/>
      <c r="P12" s="3"/>
      <c r="Q12" s="67"/>
      <c r="R12" s="67"/>
      <c r="S12" s="244"/>
      <c r="T12" s="259" t="s">
        <v>1021</v>
      </c>
      <c r="U12" s="378">
        <v>-56700</v>
      </c>
      <c r="V12" s="245"/>
      <c r="X12" s="254" t="s">
        <v>1022</v>
      </c>
      <c r="Y12" s="255">
        <f>SUM(E77:E79)</f>
        <v>1335000</v>
      </c>
      <c r="Z12" s="255">
        <f t="shared" si="0"/>
        <v>1335000</v>
      </c>
      <c r="AA12" s="256">
        <f t="shared" si="1"/>
        <v>0</v>
      </c>
    </row>
    <row r="13" spans="1:28" ht="13.5" thickBot="1" x14ac:dyDescent="0.25">
      <c r="A13" s="5"/>
      <c r="B13" s="18">
        <v>67</v>
      </c>
      <c r="C13" s="19" t="s">
        <v>589</v>
      </c>
      <c r="D13" s="377"/>
      <c r="E13" s="73">
        <f t="shared" si="2"/>
        <v>0</v>
      </c>
      <c r="F13" s="378"/>
      <c r="G13" s="248"/>
      <c r="H13" s="250"/>
      <c r="I13" s="249"/>
      <c r="J13" s="250"/>
      <c r="K13" s="6"/>
      <c r="L13" s="24"/>
      <c r="M13" s="6"/>
      <c r="N13" s="25" t="s">
        <v>1023</v>
      </c>
      <c r="O13" s="3"/>
      <c r="P13" s="3"/>
      <c r="Q13" s="67"/>
      <c r="R13" s="67"/>
      <c r="S13" s="244"/>
      <c r="T13" s="262" t="s">
        <v>1024</v>
      </c>
      <c r="U13" s="385">
        <v>-23000</v>
      </c>
      <c r="V13" s="253"/>
      <c r="X13" s="254" t="s">
        <v>1025</v>
      </c>
      <c r="Y13" s="255">
        <f>SUM(E55:E59)</f>
        <v>570000</v>
      </c>
      <c r="Z13" s="255">
        <f t="shared" si="0"/>
        <v>570000</v>
      </c>
      <c r="AA13" s="256">
        <f t="shared" si="1"/>
        <v>0</v>
      </c>
    </row>
    <row r="14" spans="1:28" ht="12.75" x14ac:dyDescent="0.2">
      <c r="A14" s="5"/>
      <c r="B14" s="18">
        <v>68</v>
      </c>
      <c r="C14" s="23" t="s">
        <v>590</v>
      </c>
      <c r="D14" s="377">
        <v>450000</v>
      </c>
      <c r="E14" s="73">
        <f t="shared" si="2"/>
        <v>0</v>
      </c>
      <c r="F14" s="378">
        <v>450000</v>
      </c>
      <c r="G14" s="261"/>
      <c r="H14" s="74"/>
      <c r="I14" s="258"/>
      <c r="J14" s="74"/>
      <c r="K14" s="6"/>
      <c r="L14" s="6" t="s">
        <v>6</v>
      </c>
      <c r="M14" s="6" t="s">
        <v>64</v>
      </c>
      <c r="N14" s="6" t="s">
        <v>1026</v>
      </c>
      <c r="O14" s="3"/>
      <c r="P14" s="3"/>
      <c r="Q14" s="67"/>
      <c r="R14" s="67"/>
      <c r="S14" s="244"/>
      <c r="T14" s="263" t="s">
        <v>1027</v>
      </c>
      <c r="U14" s="264">
        <f>SUM(U8:U13)</f>
        <v>26354800</v>
      </c>
      <c r="V14" s="245"/>
      <c r="X14" s="254" t="s">
        <v>1028</v>
      </c>
      <c r="Y14" s="255">
        <f>SUM(E64:E67)</f>
        <v>0</v>
      </c>
      <c r="Z14" s="255">
        <f t="shared" si="0"/>
        <v>0</v>
      </c>
      <c r="AA14" s="256">
        <f t="shared" si="1"/>
        <v>0</v>
      </c>
    </row>
    <row r="15" spans="1:28" ht="12.75" x14ac:dyDescent="0.2">
      <c r="A15" s="5"/>
      <c r="B15" s="22">
        <v>69</v>
      </c>
      <c r="C15" s="19" t="s">
        <v>591</v>
      </c>
      <c r="D15" s="73">
        <f>SUM(D16:D19)</f>
        <v>0</v>
      </c>
      <c r="E15" s="73">
        <f t="shared" si="2"/>
        <v>0</v>
      </c>
      <c r="F15" s="371">
        <f>SUM(F16:F19)</f>
        <v>0</v>
      </c>
      <c r="G15" s="261"/>
      <c r="H15" s="74"/>
      <c r="I15" s="258"/>
      <c r="J15" s="74"/>
      <c r="K15" s="26"/>
      <c r="L15" s="26" t="s">
        <v>7</v>
      </c>
      <c r="M15" s="6" t="s">
        <v>65</v>
      </c>
      <c r="N15" s="6" t="s">
        <v>1029</v>
      </c>
      <c r="O15" s="3"/>
      <c r="P15" s="3"/>
      <c r="Q15" s="67"/>
      <c r="R15" s="67"/>
      <c r="S15" s="244"/>
      <c r="T15" s="265" t="s">
        <v>1030</v>
      </c>
      <c r="U15" s="378">
        <v>26354000</v>
      </c>
      <c r="X15" s="266"/>
      <c r="Y15" s="267"/>
      <c r="Z15" s="267"/>
      <c r="AA15" s="268"/>
    </row>
    <row r="16" spans="1:28" ht="13.5" thickBot="1" x14ac:dyDescent="0.25">
      <c r="A16" s="5"/>
      <c r="B16" s="22">
        <v>690</v>
      </c>
      <c r="C16" s="19" t="s">
        <v>592</v>
      </c>
      <c r="D16" s="20"/>
      <c r="E16" s="73">
        <f t="shared" si="2"/>
        <v>0</v>
      </c>
      <c r="F16" s="257"/>
      <c r="G16" s="248"/>
      <c r="H16" s="250"/>
      <c r="I16" s="249"/>
      <c r="J16" s="250"/>
      <c r="K16" s="26"/>
      <c r="L16" s="25"/>
      <c r="M16" s="6"/>
      <c r="N16" s="6" t="s">
        <v>1031</v>
      </c>
      <c r="O16" s="3"/>
      <c r="P16" s="3"/>
      <c r="Q16" s="3"/>
      <c r="R16" s="67"/>
      <c r="S16" s="244"/>
      <c r="T16" s="269" t="s">
        <v>1032</v>
      </c>
      <c r="U16" s="270">
        <f>U14-U15</f>
        <v>800</v>
      </c>
      <c r="X16" s="271" t="s">
        <v>304</v>
      </c>
      <c r="Y16" s="272">
        <f>E7</f>
        <v>0</v>
      </c>
      <c r="Z16" s="272">
        <f t="shared" ref="Z16:Z26" si="3">SUMIF(T$30:T$80,X16,U$30:U$80)</f>
        <v>0</v>
      </c>
      <c r="AA16" s="273">
        <f t="shared" ref="AA16:AA26" si="4">Y16-Z16</f>
        <v>0</v>
      </c>
    </row>
    <row r="17" spans="1:28" ht="13.5" thickBot="1" x14ac:dyDescent="0.25">
      <c r="A17" s="5"/>
      <c r="B17" s="22">
        <v>695</v>
      </c>
      <c r="C17" s="19" t="s">
        <v>593</v>
      </c>
      <c r="D17" s="20"/>
      <c r="E17" s="73">
        <f t="shared" si="2"/>
        <v>0</v>
      </c>
      <c r="F17" s="257"/>
      <c r="G17" s="248"/>
      <c r="H17" s="250"/>
      <c r="I17" s="249"/>
      <c r="J17" s="250"/>
      <c r="K17" s="26"/>
      <c r="L17" s="25"/>
      <c r="M17" s="6"/>
      <c r="N17" s="6" t="s">
        <v>1033</v>
      </c>
      <c r="O17" s="3"/>
      <c r="P17" s="3"/>
      <c r="Q17" s="3"/>
      <c r="R17" s="67"/>
      <c r="S17" s="244"/>
      <c r="T17" s="234" t="s">
        <v>1035</v>
      </c>
      <c r="U17" s="234"/>
      <c r="X17" s="274" t="s">
        <v>664</v>
      </c>
      <c r="Y17" s="255">
        <f t="shared" ref="Y17:Y22" si="5">E9</f>
        <v>0</v>
      </c>
      <c r="Z17" s="255">
        <f t="shared" si="3"/>
        <v>0</v>
      </c>
      <c r="AA17" s="256">
        <f t="shared" si="4"/>
        <v>0</v>
      </c>
    </row>
    <row r="18" spans="1:28" ht="12.75" x14ac:dyDescent="0.2">
      <c r="A18" s="5"/>
      <c r="B18" s="22">
        <v>696</v>
      </c>
      <c r="C18" s="19" t="s">
        <v>594</v>
      </c>
      <c r="D18" s="20"/>
      <c r="E18" s="73">
        <f t="shared" si="2"/>
        <v>0</v>
      </c>
      <c r="F18" s="257"/>
      <c r="G18" s="248"/>
      <c r="H18" s="250"/>
      <c r="I18" s="249"/>
      <c r="J18" s="250"/>
      <c r="K18" s="26"/>
      <c r="L18" s="25"/>
      <c r="M18" s="6"/>
      <c r="N18" s="6" t="s">
        <v>1034</v>
      </c>
      <c r="O18" s="3"/>
      <c r="P18" s="3"/>
      <c r="Q18" s="3"/>
      <c r="R18" s="67"/>
      <c r="S18" s="244"/>
      <c r="T18" s="251" t="s">
        <v>1008</v>
      </c>
      <c r="U18" s="275">
        <f>F87</f>
        <v>25986000</v>
      </c>
      <c r="X18" s="274" t="s">
        <v>312</v>
      </c>
      <c r="Y18" s="255">
        <f t="shared" si="5"/>
        <v>0</v>
      </c>
      <c r="Z18" s="255">
        <f t="shared" si="3"/>
        <v>0</v>
      </c>
      <c r="AA18" s="256">
        <f t="shared" si="4"/>
        <v>0</v>
      </c>
    </row>
    <row r="19" spans="1:28" ht="12.75" x14ac:dyDescent="0.2">
      <c r="A19" s="5"/>
      <c r="B19" s="22">
        <v>697</v>
      </c>
      <c r="C19" s="19" t="s">
        <v>1036</v>
      </c>
      <c r="D19" s="20"/>
      <c r="E19" s="73">
        <f t="shared" si="2"/>
        <v>0</v>
      </c>
      <c r="F19" s="257"/>
      <c r="G19" s="248"/>
      <c r="H19" s="250"/>
      <c r="I19" s="249"/>
      <c r="J19" s="250"/>
      <c r="K19" s="26"/>
      <c r="L19" s="25"/>
      <c r="M19" s="6"/>
      <c r="N19" s="6" t="s">
        <v>1037</v>
      </c>
      <c r="O19" s="3"/>
      <c r="P19" s="3"/>
      <c r="Q19" s="3"/>
      <c r="R19" s="67"/>
      <c r="S19" s="244"/>
      <c r="T19" s="259" t="s">
        <v>1118</v>
      </c>
      <c r="U19" s="378"/>
      <c r="X19" s="274" t="s">
        <v>314</v>
      </c>
      <c r="Y19" s="255">
        <f t="shared" si="5"/>
        <v>0</v>
      </c>
      <c r="Z19" s="255">
        <f t="shared" si="3"/>
        <v>0</v>
      </c>
      <c r="AA19" s="256">
        <f t="shared" si="4"/>
        <v>0</v>
      </c>
    </row>
    <row r="20" spans="1:28" ht="12.75" x14ac:dyDescent="0.2">
      <c r="A20" s="5"/>
      <c r="B20" s="22" t="s">
        <v>1038</v>
      </c>
      <c r="C20" s="19" t="s">
        <v>595</v>
      </c>
      <c r="D20" s="20"/>
      <c r="E20" s="73">
        <f t="shared" si="2"/>
        <v>0</v>
      </c>
      <c r="F20" s="276">
        <f t="shared" ref="F20:F22" si="6">SUM(G20:H20)</f>
        <v>0</v>
      </c>
      <c r="G20" s="248"/>
      <c r="H20" s="21"/>
      <c r="I20" s="249"/>
      <c r="J20" s="250"/>
      <c r="K20" s="6"/>
      <c r="L20" s="25"/>
      <c r="M20" s="6"/>
      <c r="N20" s="6" t="s">
        <v>1039</v>
      </c>
      <c r="O20" s="3"/>
      <c r="P20" s="3"/>
      <c r="Q20" s="3"/>
      <c r="R20" s="67"/>
      <c r="S20" s="244"/>
      <c r="T20" s="259" t="s">
        <v>1015</v>
      </c>
      <c r="U20" s="378">
        <v>-350000</v>
      </c>
      <c r="X20" s="274" t="s">
        <v>316</v>
      </c>
      <c r="Y20" s="255">
        <f t="shared" si="5"/>
        <v>0</v>
      </c>
      <c r="Z20" s="255">
        <f t="shared" si="3"/>
        <v>0</v>
      </c>
      <c r="AA20" s="256">
        <f t="shared" si="4"/>
        <v>0</v>
      </c>
    </row>
    <row r="21" spans="1:28" ht="12.75" x14ac:dyDescent="0.2">
      <c r="A21" s="5"/>
      <c r="B21" s="18" t="s">
        <v>1040</v>
      </c>
      <c r="C21" s="23" t="s">
        <v>596</v>
      </c>
      <c r="D21" s="20"/>
      <c r="E21" s="73">
        <f t="shared" si="2"/>
        <v>0</v>
      </c>
      <c r="F21" s="276">
        <f t="shared" si="6"/>
        <v>0</v>
      </c>
      <c r="G21" s="248"/>
      <c r="H21" s="21"/>
      <c r="I21" s="249"/>
      <c r="J21" s="250"/>
      <c r="K21" s="6"/>
      <c r="L21" s="25"/>
      <c r="M21" s="6"/>
      <c r="N21" s="6" t="s">
        <v>1039</v>
      </c>
      <c r="O21" s="3"/>
      <c r="P21" s="3"/>
      <c r="Q21" s="3"/>
      <c r="R21" s="67"/>
      <c r="S21" s="244"/>
      <c r="T21" s="259" t="s">
        <v>1018</v>
      </c>
      <c r="U21" s="378">
        <v>56000</v>
      </c>
      <c r="X21" s="274" t="s">
        <v>665</v>
      </c>
      <c r="Y21" s="255">
        <f t="shared" si="5"/>
        <v>0</v>
      </c>
      <c r="Z21" s="255">
        <f t="shared" si="3"/>
        <v>0</v>
      </c>
      <c r="AA21" s="256">
        <f t="shared" si="4"/>
        <v>0</v>
      </c>
    </row>
    <row r="22" spans="1:28" ht="13.5" thickBot="1" x14ac:dyDescent="0.25">
      <c r="A22" s="5"/>
      <c r="B22" s="27" t="s">
        <v>1041</v>
      </c>
      <c r="C22" s="28" t="s">
        <v>597</v>
      </c>
      <c r="D22" s="29"/>
      <c r="E22" s="77">
        <f t="shared" si="2"/>
        <v>0</v>
      </c>
      <c r="F22" s="277">
        <f t="shared" si="6"/>
        <v>0</v>
      </c>
      <c r="G22" s="278"/>
      <c r="H22" s="30"/>
      <c r="I22" s="279"/>
      <c r="J22" s="280"/>
      <c r="K22" s="6"/>
      <c r="L22" s="25"/>
      <c r="M22" s="6"/>
      <c r="N22" s="6" t="s">
        <v>1039</v>
      </c>
      <c r="O22" s="3"/>
      <c r="P22" s="3"/>
      <c r="Q22" s="3"/>
      <c r="R22" s="67"/>
      <c r="S22" s="244"/>
      <c r="T22" s="259" t="s">
        <v>1021</v>
      </c>
      <c r="U22" s="378">
        <v>-87000</v>
      </c>
      <c r="X22" s="274" t="s">
        <v>318</v>
      </c>
      <c r="Y22" s="255">
        <f t="shared" si="5"/>
        <v>0</v>
      </c>
      <c r="Z22" s="255">
        <f t="shared" si="3"/>
        <v>0</v>
      </c>
      <c r="AA22" s="256">
        <f t="shared" si="4"/>
        <v>0</v>
      </c>
    </row>
    <row r="23" spans="1:28" s="237" customFormat="1" ht="13.5" customHeight="1" thickBot="1" x14ac:dyDescent="0.25">
      <c r="A23" s="5"/>
      <c r="B23" s="281" t="s">
        <v>598</v>
      </c>
      <c r="C23" s="281"/>
      <c r="D23" s="282">
        <f>SUM(D7,D9:D15,D20:D22)</f>
        <v>26620000</v>
      </c>
      <c r="E23" s="282">
        <f>SUM(E7,E9:E15,E20:E22)</f>
        <v>0</v>
      </c>
      <c r="F23" s="282">
        <f>SUM(F7,F9:F15,F20:F22)</f>
        <v>26620000</v>
      </c>
      <c r="G23" s="283"/>
      <c r="H23" s="283"/>
      <c r="I23" s="283"/>
      <c r="J23" s="283"/>
      <c r="K23" s="9"/>
      <c r="L23" s="9"/>
      <c r="M23" s="6"/>
      <c r="N23" s="9" t="s">
        <v>1007</v>
      </c>
      <c r="O23" s="3"/>
      <c r="P23" s="12"/>
      <c r="Q23" s="3"/>
      <c r="R23" s="67"/>
      <c r="S23" s="244"/>
      <c r="T23" s="262" t="s">
        <v>1024</v>
      </c>
      <c r="U23" s="378"/>
      <c r="X23" s="274" t="s">
        <v>320</v>
      </c>
      <c r="Y23" s="255">
        <f>SUM(E15)</f>
        <v>0</v>
      </c>
      <c r="Z23" s="255">
        <f t="shared" si="3"/>
        <v>0</v>
      </c>
      <c r="AA23" s="256">
        <f t="shared" si="4"/>
        <v>0</v>
      </c>
    </row>
    <row r="24" spans="1:28" ht="13.5" thickBot="1" x14ac:dyDescent="0.25">
      <c r="A24" s="5"/>
      <c r="B24" s="33"/>
      <c r="C24" s="15"/>
      <c r="D24" s="32"/>
      <c r="E24" s="32"/>
      <c r="F24" s="284"/>
      <c r="G24" s="32"/>
      <c r="H24" s="32"/>
      <c r="I24" s="32"/>
      <c r="J24" s="32"/>
      <c r="K24" s="6"/>
      <c r="L24" s="6"/>
      <c r="M24" s="6"/>
      <c r="N24" s="6" t="s">
        <v>1007</v>
      </c>
      <c r="O24" s="3"/>
      <c r="P24" s="3"/>
      <c r="Q24" s="3"/>
      <c r="R24" s="67"/>
      <c r="S24" s="244"/>
      <c r="T24" s="263" t="s">
        <v>1027</v>
      </c>
      <c r="U24" s="285">
        <f>SUM(U18:U23)</f>
        <v>25605000</v>
      </c>
      <c r="X24" s="274" t="s">
        <v>666</v>
      </c>
      <c r="Y24" s="255">
        <f>E20</f>
        <v>0</v>
      </c>
      <c r="Z24" s="255">
        <f t="shared" si="3"/>
        <v>0</v>
      </c>
      <c r="AA24" s="256">
        <f t="shared" si="4"/>
        <v>0</v>
      </c>
    </row>
    <row r="25" spans="1:28" ht="12.75" customHeight="1" x14ac:dyDescent="0.2">
      <c r="A25" s="5"/>
      <c r="B25" s="34">
        <v>30</v>
      </c>
      <c r="C25" s="35" t="s">
        <v>599</v>
      </c>
      <c r="D25" s="71">
        <f>SUM(D26:D33)</f>
        <v>11550000</v>
      </c>
      <c r="E25" s="71">
        <f t="shared" ref="E25:E42" si="7">F25-D25</f>
        <v>17000</v>
      </c>
      <c r="F25" s="80">
        <f>SUM(F26:F33)</f>
        <v>11567000</v>
      </c>
      <c r="G25" s="286"/>
      <c r="H25" s="80"/>
      <c r="I25" s="287"/>
      <c r="J25" s="80"/>
      <c r="K25" s="6"/>
      <c r="L25" s="6"/>
      <c r="M25" s="6"/>
      <c r="N25" s="6" t="s">
        <v>1042</v>
      </c>
      <c r="O25" s="3"/>
      <c r="P25" s="3"/>
      <c r="Q25" s="3"/>
      <c r="R25" s="67"/>
      <c r="S25" s="244"/>
      <c r="T25" s="265" t="s">
        <v>1030</v>
      </c>
      <c r="U25" s="378">
        <v>24905000</v>
      </c>
      <c r="X25" s="274" t="s">
        <v>667</v>
      </c>
      <c r="Y25" s="255">
        <f>E21</f>
        <v>0</v>
      </c>
      <c r="Z25" s="255">
        <f t="shared" si="3"/>
        <v>0</v>
      </c>
      <c r="AA25" s="256">
        <f t="shared" si="4"/>
        <v>0</v>
      </c>
    </row>
    <row r="26" spans="1:28" ht="12.75" customHeight="1" thickBot="1" x14ac:dyDescent="0.25">
      <c r="A26" s="5"/>
      <c r="B26" s="288" t="s">
        <v>185</v>
      </c>
      <c r="C26" s="37" t="s">
        <v>600</v>
      </c>
      <c r="D26" s="377">
        <v>2100000</v>
      </c>
      <c r="E26" s="73">
        <f t="shared" si="7"/>
        <v>0</v>
      </c>
      <c r="F26" s="378">
        <v>2100000</v>
      </c>
      <c r="G26" s="249"/>
      <c r="H26" s="250"/>
      <c r="I26" s="289"/>
      <c r="J26" s="290"/>
      <c r="K26" s="6"/>
      <c r="L26" s="6"/>
      <c r="M26" s="6"/>
      <c r="N26" s="6" t="s">
        <v>1043</v>
      </c>
      <c r="O26" s="3"/>
      <c r="P26" s="3"/>
      <c r="Q26" s="3"/>
      <c r="R26" s="67"/>
      <c r="S26" s="244"/>
      <c r="T26" s="269" t="s">
        <v>1032</v>
      </c>
      <c r="U26" s="270">
        <f>U24-U25</f>
        <v>700000</v>
      </c>
      <c r="X26" s="291" t="s">
        <v>668</v>
      </c>
      <c r="Y26" s="292">
        <f>E22</f>
        <v>0</v>
      </c>
      <c r="Z26" s="292">
        <f t="shared" si="3"/>
        <v>0</v>
      </c>
      <c r="AA26" s="293">
        <f t="shared" si="4"/>
        <v>0</v>
      </c>
    </row>
    <row r="27" spans="1:28" ht="12.75" customHeight="1" x14ac:dyDescent="0.2">
      <c r="A27" s="5"/>
      <c r="B27" s="288" t="s">
        <v>186</v>
      </c>
      <c r="C27" s="37" t="s">
        <v>601</v>
      </c>
      <c r="D27" s="377">
        <v>4000000</v>
      </c>
      <c r="E27" s="73">
        <f t="shared" si="7"/>
        <v>17000</v>
      </c>
      <c r="F27" s="378">
        <v>4017000</v>
      </c>
      <c r="G27" s="249"/>
      <c r="H27" s="250"/>
      <c r="I27" s="289"/>
      <c r="J27" s="290"/>
      <c r="K27" s="6"/>
      <c r="L27" s="6"/>
      <c r="M27" s="6"/>
      <c r="N27" s="6" t="s">
        <v>1044</v>
      </c>
      <c r="O27" s="3"/>
      <c r="P27" s="3"/>
      <c r="Q27" s="3"/>
      <c r="R27" s="67"/>
      <c r="S27" s="220"/>
      <c r="T27" s="7"/>
      <c r="U27" s="7"/>
      <c r="V27" s="7"/>
      <c r="W27" s="230"/>
    </row>
    <row r="28" spans="1:28" ht="12.75" customHeight="1" x14ac:dyDescent="0.2">
      <c r="A28" s="5"/>
      <c r="B28" s="288" t="s">
        <v>187</v>
      </c>
      <c r="C28" s="37" t="s">
        <v>602</v>
      </c>
      <c r="D28" s="377"/>
      <c r="E28" s="73">
        <f t="shared" si="7"/>
        <v>0</v>
      </c>
      <c r="F28" s="378"/>
      <c r="G28" s="249"/>
      <c r="H28" s="250"/>
      <c r="I28" s="289"/>
      <c r="J28" s="290"/>
      <c r="K28" s="6"/>
      <c r="L28" s="6"/>
      <c r="M28" s="6"/>
      <c r="N28" s="6" t="s">
        <v>1045</v>
      </c>
      <c r="O28" s="3"/>
      <c r="P28" s="3"/>
      <c r="Q28" s="3"/>
      <c r="R28" s="67"/>
      <c r="S28" s="220"/>
      <c r="T28" s="411" t="s">
        <v>581</v>
      </c>
      <c r="U28" s="413" t="s">
        <v>1124</v>
      </c>
      <c r="V28" s="413" t="s">
        <v>1046</v>
      </c>
      <c r="W28" s="415"/>
      <c r="X28" s="415"/>
      <c r="Y28" s="415"/>
      <c r="Z28" s="415"/>
      <c r="AA28" s="416"/>
    </row>
    <row r="29" spans="1:28" ht="12.75" customHeight="1" thickBot="1" x14ac:dyDescent="0.25">
      <c r="A29" s="5"/>
      <c r="B29" s="288" t="s">
        <v>188</v>
      </c>
      <c r="C29" s="37" t="s">
        <v>603</v>
      </c>
      <c r="D29" s="377">
        <v>2000000</v>
      </c>
      <c r="E29" s="73">
        <f t="shared" si="7"/>
        <v>0</v>
      </c>
      <c r="F29" s="378">
        <v>2000000</v>
      </c>
      <c r="G29" s="249"/>
      <c r="H29" s="250"/>
      <c r="I29" s="289"/>
      <c r="J29" s="290"/>
      <c r="K29" s="6"/>
      <c r="L29" s="6"/>
      <c r="M29" s="6"/>
      <c r="N29" s="6" t="s">
        <v>1047</v>
      </c>
      <c r="O29" s="3"/>
      <c r="P29" s="67"/>
      <c r="Q29" s="3"/>
      <c r="R29" s="67"/>
      <c r="S29" s="244"/>
      <c r="T29" s="412"/>
      <c r="U29" s="414"/>
      <c r="V29" s="414"/>
      <c r="W29" s="417"/>
      <c r="X29" s="417"/>
      <c r="Y29" s="417"/>
      <c r="Z29" s="417"/>
      <c r="AA29" s="418"/>
    </row>
    <row r="30" spans="1:28" ht="12" customHeight="1" x14ac:dyDescent="0.2">
      <c r="A30" s="5"/>
      <c r="B30" s="288" t="s">
        <v>189</v>
      </c>
      <c r="C30" s="37" t="s">
        <v>604</v>
      </c>
      <c r="D30" s="377"/>
      <c r="E30" s="73">
        <f t="shared" si="7"/>
        <v>0</v>
      </c>
      <c r="F30" s="378"/>
      <c r="G30" s="249"/>
      <c r="H30" s="250"/>
      <c r="I30" s="289"/>
      <c r="J30" s="290"/>
      <c r="K30" s="6"/>
      <c r="L30" s="6"/>
      <c r="M30" s="6"/>
      <c r="N30" s="6" t="s">
        <v>1048</v>
      </c>
      <c r="O30" s="3"/>
      <c r="P30" s="67"/>
      <c r="Q30" s="3"/>
      <c r="R30" s="67"/>
      <c r="S30" s="244" t="str">
        <f t="shared" ref="S30:S80" si="8">IFERROR(VLOOKUP(T30,$B$106:$C$125,2,0),"")</f>
        <v>44_REKOLE</v>
      </c>
      <c r="T30" s="294" t="s">
        <v>1022</v>
      </c>
      <c r="U30" s="383">
        <v>1335000</v>
      </c>
      <c r="V30" s="419" t="s">
        <v>1049</v>
      </c>
      <c r="W30" s="420"/>
      <c r="X30" s="420"/>
      <c r="Y30" s="420"/>
      <c r="Z30" s="420"/>
      <c r="AA30" s="421"/>
      <c r="AB30" s="295"/>
    </row>
    <row r="31" spans="1:28" ht="12" customHeight="1" x14ac:dyDescent="0.2">
      <c r="A31" s="5"/>
      <c r="B31" s="288" t="s">
        <v>190</v>
      </c>
      <c r="C31" s="37" t="s">
        <v>605</v>
      </c>
      <c r="D31" s="377">
        <v>1800000</v>
      </c>
      <c r="E31" s="73">
        <f t="shared" si="7"/>
        <v>0</v>
      </c>
      <c r="F31" s="378">
        <v>1800000</v>
      </c>
      <c r="G31" s="249"/>
      <c r="H31" s="250"/>
      <c r="I31" s="289"/>
      <c r="J31" s="290"/>
      <c r="K31" s="6"/>
      <c r="L31" s="6"/>
      <c r="M31" s="6"/>
      <c r="N31" s="6" t="s">
        <v>1050</v>
      </c>
      <c r="O31" s="3"/>
      <c r="P31" s="67"/>
      <c r="Q31" s="3"/>
      <c r="R31" s="67"/>
      <c r="S31" s="244">
        <f t="shared" si="8"/>
        <v>46</v>
      </c>
      <c r="T31" s="296" t="s">
        <v>1025</v>
      </c>
      <c r="U31" s="297">
        <f>E59</f>
        <v>570000</v>
      </c>
      <c r="V31" s="422" t="s">
        <v>586</v>
      </c>
      <c r="W31" s="423"/>
      <c r="X31" s="423"/>
      <c r="Y31" s="423"/>
      <c r="Z31" s="423"/>
      <c r="AA31" s="424"/>
      <c r="AB31" s="295"/>
    </row>
    <row r="32" spans="1:28" ht="12" customHeight="1" x14ac:dyDescent="0.2">
      <c r="A32" s="5"/>
      <c r="B32" s="288" t="s">
        <v>191</v>
      </c>
      <c r="C32" s="37" t="s">
        <v>1051</v>
      </c>
      <c r="D32" s="377">
        <v>250000</v>
      </c>
      <c r="E32" s="73">
        <f t="shared" si="7"/>
        <v>0</v>
      </c>
      <c r="F32" s="378">
        <v>250000</v>
      </c>
      <c r="G32" s="249"/>
      <c r="H32" s="250"/>
      <c r="I32" s="289"/>
      <c r="J32" s="290"/>
      <c r="K32" s="6"/>
      <c r="L32" s="6"/>
      <c r="M32" s="6"/>
      <c r="N32" s="6" t="s">
        <v>1052</v>
      </c>
      <c r="O32" s="3"/>
      <c r="P32" s="67"/>
      <c r="Q32" s="3"/>
      <c r="R32" s="67"/>
      <c r="S32" s="244">
        <f t="shared" si="8"/>
        <v>46</v>
      </c>
      <c r="T32" s="296" t="s">
        <v>1025</v>
      </c>
      <c r="U32" s="297">
        <f>SUM(E55:E58)</f>
        <v>0</v>
      </c>
      <c r="V32" s="422" t="s">
        <v>1128</v>
      </c>
      <c r="W32" s="423"/>
      <c r="X32" s="423"/>
      <c r="Y32" s="423"/>
      <c r="Z32" s="423"/>
      <c r="AA32" s="424"/>
      <c r="AB32" s="295"/>
    </row>
    <row r="33" spans="1:28" ht="12" customHeight="1" x14ac:dyDescent="0.2">
      <c r="A33" s="5"/>
      <c r="B33" s="288" t="s">
        <v>192</v>
      </c>
      <c r="C33" s="37" t="s">
        <v>606</v>
      </c>
      <c r="D33" s="377">
        <v>1400000</v>
      </c>
      <c r="E33" s="73">
        <f t="shared" si="7"/>
        <v>0</v>
      </c>
      <c r="F33" s="378">
        <v>1400000</v>
      </c>
      <c r="G33" s="249"/>
      <c r="H33" s="250"/>
      <c r="I33" s="289"/>
      <c r="J33" s="290"/>
      <c r="K33" s="6"/>
      <c r="L33" s="6"/>
      <c r="M33" s="6"/>
      <c r="N33" s="6" t="s">
        <v>1053</v>
      </c>
      <c r="O33" s="3"/>
      <c r="P33" s="67"/>
      <c r="Q33" s="3"/>
      <c r="R33" s="67"/>
      <c r="S33" s="244" t="str">
        <f t="shared" si="8"/>
        <v>44_VKL</v>
      </c>
      <c r="T33" s="296" t="s">
        <v>1019</v>
      </c>
      <c r="U33" s="297">
        <f>E53</f>
        <v>750000</v>
      </c>
      <c r="V33" s="422" t="s">
        <v>588</v>
      </c>
      <c r="W33" s="423"/>
      <c r="X33" s="423"/>
      <c r="Y33" s="423"/>
      <c r="Z33" s="423"/>
      <c r="AA33" s="424"/>
      <c r="AB33" s="295"/>
    </row>
    <row r="34" spans="1:28" ht="12" customHeight="1" x14ac:dyDescent="0.2">
      <c r="A34" s="5"/>
      <c r="B34" s="36">
        <v>37</v>
      </c>
      <c r="C34" s="37" t="s">
        <v>607</v>
      </c>
      <c r="D34" s="377">
        <v>3000000</v>
      </c>
      <c r="E34" s="383">
        <f>ROUND(F34-D34,2)</f>
        <v>43000</v>
      </c>
      <c r="F34" s="378">
        <v>3043000</v>
      </c>
      <c r="G34" s="249"/>
      <c r="H34" s="250"/>
      <c r="I34" s="298"/>
      <c r="J34" s="250"/>
      <c r="K34" s="6"/>
      <c r="L34" s="6"/>
      <c r="M34" s="6"/>
      <c r="N34" s="6" t="s">
        <v>1054</v>
      </c>
      <c r="O34" s="3"/>
      <c r="P34" s="67"/>
      <c r="Q34" s="3"/>
      <c r="R34" s="67"/>
      <c r="S34" s="244" t="str">
        <f t="shared" si="8"/>
        <v>30_39</v>
      </c>
      <c r="T34" s="384" t="s">
        <v>1004</v>
      </c>
      <c r="U34" s="378">
        <v>43000</v>
      </c>
      <c r="V34" s="403" t="s">
        <v>1120</v>
      </c>
      <c r="W34" s="404"/>
      <c r="X34" s="404"/>
      <c r="Y34" s="404"/>
      <c r="Z34" s="404"/>
      <c r="AA34" s="405"/>
      <c r="AB34" s="295"/>
    </row>
    <row r="35" spans="1:28" s="304" customFormat="1" ht="12" customHeight="1" x14ac:dyDescent="0.2">
      <c r="A35" s="5"/>
      <c r="B35" s="36">
        <v>3801</v>
      </c>
      <c r="C35" s="37" t="s">
        <v>608</v>
      </c>
      <c r="D35" s="377">
        <v>0</v>
      </c>
      <c r="E35" s="73">
        <f t="shared" si="7"/>
        <v>0</v>
      </c>
      <c r="F35" s="378">
        <v>0</v>
      </c>
      <c r="G35" s="300"/>
      <c r="H35" s="74"/>
      <c r="I35" s="301"/>
      <c r="J35" s="74"/>
      <c r="K35" s="6"/>
      <c r="L35" s="6" t="s">
        <v>11</v>
      </c>
      <c r="M35" s="6" t="s">
        <v>73</v>
      </c>
      <c r="N35" s="6" t="s">
        <v>1054</v>
      </c>
      <c r="O35" s="3"/>
      <c r="P35" s="302"/>
      <c r="Q35" s="3"/>
      <c r="R35" s="67"/>
      <c r="S35" s="244">
        <f t="shared" si="8"/>
        <v>40</v>
      </c>
      <c r="T35" s="384" t="s">
        <v>1013</v>
      </c>
      <c r="U35" s="378">
        <v>21000</v>
      </c>
      <c r="V35" s="403" t="s">
        <v>1121</v>
      </c>
      <c r="W35" s="404"/>
      <c r="X35" s="404"/>
      <c r="Y35" s="404"/>
      <c r="Z35" s="404"/>
      <c r="AA35" s="405"/>
      <c r="AB35" s="303"/>
    </row>
    <row r="36" spans="1:28" s="304" customFormat="1" ht="12" customHeight="1" x14ac:dyDescent="0.2">
      <c r="A36" s="5"/>
      <c r="B36" s="36">
        <v>3802</v>
      </c>
      <c r="C36" s="37" t="s">
        <v>609</v>
      </c>
      <c r="D36" s="377">
        <v>250000</v>
      </c>
      <c r="E36" s="73">
        <f t="shared" si="7"/>
        <v>0</v>
      </c>
      <c r="F36" s="378">
        <v>250000</v>
      </c>
      <c r="G36" s="300"/>
      <c r="H36" s="74"/>
      <c r="I36" s="301"/>
      <c r="J36" s="74"/>
      <c r="K36" s="6"/>
      <c r="L36" s="6" t="s">
        <v>12</v>
      </c>
      <c r="M36" s="6" t="s">
        <v>74</v>
      </c>
      <c r="N36" s="6" t="s">
        <v>1054</v>
      </c>
      <c r="O36" s="3"/>
      <c r="P36" s="302"/>
      <c r="Q36" s="3"/>
      <c r="R36" s="67"/>
      <c r="S36" s="244" t="str">
        <f t="shared" si="8"/>
        <v/>
      </c>
      <c r="T36" s="299"/>
      <c r="U36" s="76"/>
      <c r="V36" s="425"/>
      <c r="W36" s="426"/>
      <c r="X36" s="426"/>
      <c r="Y36" s="426"/>
      <c r="Z36" s="426"/>
      <c r="AA36" s="427"/>
      <c r="AB36" s="303"/>
    </row>
    <row r="37" spans="1:28" s="304" customFormat="1" ht="12" customHeight="1" x14ac:dyDescent="0.2">
      <c r="A37" s="5"/>
      <c r="B37" s="36">
        <v>3811</v>
      </c>
      <c r="C37" s="37" t="s">
        <v>610</v>
      </c>
      <c r="D37" s="377">
        <v>0</v>
      </c>
      <c r="E37" s="73">
        <f t="shared" si="7"/>
        <v>0</v>
      </c>
      <c r="F37" s="378">
        <v>0</v>
      </c>
      <c r="G37" s="300"/>
      <c r="H37" s="74"/>
      <c r="I37" s="301"/>
      <c r="J37" s="74"/>
      <c r="K37" s="6"/>
      <c r="L37" s="6" t="s">
        <v>13</v>
      </c>
      <c r="M37" s="6" t="s">
        <v>75</v>
      </c>
      <c r="N37" s="6" t="s">
        <v>1054</v>
      </c>
      <c r="O37" s="3"/>
      <c r="P37" s="302"/>
      <c r="Q37" s="3"/>
      <c r="R37" s="67"/>
      <c r="S37" s="244" t="str">
        <f t="shared" si="8"/>
        <v/>
      </c>
      <c r="T37" s="299"/>
      <c r="U37" s="76"/>
      <c r="V37" s="425"/>
      <c r="W37" s="426"/>
      <c r="X37" s="426"/>
      <c r="Y37" s="426"/>
      <c r="Z37" s="426"/>
      <c r="AA37" s="427"/>
      <c r="AB37" s="303"/>
    </row>
    <row r="38" spans="1:28" s="304" customFormat="1" ht="12" customHeight="1" x14ac:dyDescent="0.2">
      <c r="A38" s="5"/>
      <c r="B38" s="36">
        <v>3812</v>
      </c>
      <c r="C38" s="37" t="s">
        <v>611</v>
      </c>
      <c r="D38" s="377">
        <v>0</v>
      </c>
      <c r="E38" s="73">
        <f t="shared" si="7"/>
        <v>0</v>
      </c>
      <c r="F38" s="378">
        <v>0</v>
      </c>
      <c r="G38" s="300"/>
      <c r="H38" s="74"/>
      <c r="I38" s="301"/>
      <c r="J38" s="74"/>
      <c r="K38" s="6"/>
      <c r="L38" s="6" t="s">
        <v>14</v>
      </c>
      <c r="M38" s="6" t="s">
        <v>76</v>
      </c>
      <c r="N38" s="6" t="s">
        <v>1054</v>
      </c>
      <c r="O38" s="3"/>
      <c r="P38" s="67"/>
      <c r="Q38" s="3"/>
      <c r="R38" s="67"/>
      <c r="S38" s="244" t="str">
        <f t="shared" si="8"/>
        <v/>
      </c>
      <c r="T38" s="299"/>
      <c r="U38" s="76"/>
      <c r="V38" s="425"/>
      <c r="W38" s="426"/>
      <c r="X38" s="426"/>
      <c r="Y38" s="426"/>
      <c r="Z38" s="426"/>
      <c r="AA38" s="427"/>
      <c r="AB38" s="303"/>
    </row>
    <row r="39" spans="1:28" s="304" customFormat="1" ht="12" customHeight="1" x14ac:dyDescent="0.2">
      <c r="A39" s="5"/>
      <c r="B39" s="36">
        <v>39</v>
      </c>
      <c r="C39" s="37" t="s">
        <v>612</v>
      </c>
      <c r="D39" s="377">
        <v>400000</v>
      </c>
      <c r="E39" s="73">
        <f t="shared" si="7"/>
        <v>0</v>
      </c>
      <c r="F39" s="378">
        <v>400000</v>
      </c>
      <c r="G39" s="249"/>
      <c r="H39" s="250"/>
      <c r="I39" s="298"/>
      <c r="J39" s="250"/>
      <c r="K39" s="6"/>
      <c r="L39" s="6"/>
      <c r="M39" s="6"/>
      <c r="N39" s="6" t="s">
        <v>1054</v>
      </c>
      <c r="O39" s="3"/>
      <c r="P39" s="302"/>
      <c r="Q39" s="3"/>
      <c r="R39" s="67"/>
      <c r="S39" s="244" t="str">
        <f t="shared" si="8"/>
        <v/>
      </c>
      <c r="T39" s="299"/>
      <c r="U39" s="76"/>
      <c r="V39" s="425"/>
      <c r="W39" s="426"/>
      <c r="X39" s="426"/>
      <c r="Y39" s="426"/>
      <c r="Z39" s="426"/>
      <c r="AA39" s="427"/>
      <c r="AB39" s="303"/>
    </row>
    <row r="40" spans="1:28" s="304" customFormat="1" ht="12" customHeight="1" x14ac:dyDescent="0.2">
      <c r="A40" s="5"/>
      <c r="B40" s="36">
        <v>40</v>
      </c>
      <c r="C40" s="19" t="s">
        <v>613</v>
      </c>
      <c r="D40" s="377">
        <v>1300000</v>
      </c>
      <c r="E40" s="73">
        <f t="shared" si="7"/>
        <v>21000</v>
      </c>
      <c r="F40" s="378">
        <v>1321000</v>
      </c>
      <c r="G40" s="300"/>
      <c r="H40" s="74"/>
      <c r="I40" s="301"/>
      <c r="J40" s="74"/>
      <c r="K40" s="6"/>
      <c r="L40" s="6" t="s">
        <v>8</v>
      </c>
      <c r="M40" s="6" t="s">
        <v>70</v>
      </c>
      <c r="N40" s="6" t="s">
        <v>1055</v>
      </c>
      <c r="O40" s="3"/>
      <c r="P40" s="67"/>
      <c r="Q40" s="3"/>
      <c r="R40" s="67"/>
      <c r="S40" s="244" t="str">
        <f t="shared" si="8"/>
        <v/>
      </c>
      <c r="T40" s="299"/>
      <c r="U40" s="76"/>
      <c r="V40" s="425"/>
      <c r="W40" s="426"/>
      <c r="X40" s="426"/>
      <c r="Y40" s="426"/>
      <c r="Z40" s="426"/>
      <c r="AA40" s="427"/>
      <c r="AB40" s="303"/>
    </row>
    <row r="41" spans="1:28" ht="12" customHeight="1" x14ac:dyDescent="0.2">
      <c r="A41" s="5"/>
      <c r="B41" s="36">
        <v>4051</v>
      </c>
      <c r="C41" s="386" t="s">
        <v>614</v>
      </c>
      <c r="D41" s="377">
        <v>0</v>
      </c>
      <c r="E41" s="73">
        <f t="shared" si="7"/>
        <v>0</v>
      </c>
      <c r="F41" s="378">
        <v>0</v>
      </c>
      <c r="G41" s="300"/>
      <c r="H41" s="74"/>
      <c r="I41" s="301"/>
      <c r="J41" s="74"/>
      <c r="K41" s="6"/>
      <c r="L41" s="6" t="s">
        <v>9</v>
      </c>
      <c r="M41" s="6" t="s">
        <v>71</v>
      </c>
      <c r="N41" s="6" t="s">
        <v>1055</v>
      </c>
      <c r="O41" s="3"/>
      <c r="P41" s="67"/>
      <c r="Q41" s="3"/>
      <c r="R41" s="67"/>
      <c r="S41" s="244" t="str">
        <f t="shared" si="8"/>
        <v/>
      </c>
      <c r="T41" s="299"/>
      <c r="U41" s="76"/>
      <c r="V41" s="425"/>
      <c r="W41" s="426"/>
      <c r="X41" s="426"/>
      <c r="Y41" s="426"/>
      <c r="Z41" s="426"/>
      <c r="AA41" s="427"/>
      <c r="AB41" s="295"/>
    </row>
    <row r="42" spans="1:28" ht="12" customHeight="1" x14ac:dyDescent="0.2">
      <c r="A42" s="5"/>
      <c r="B42" s="36">
        <v>4052</v>
      </c>
      <c r="C42" s="19" t="s">
        <v>615</v>
      </c>
      <c r="D42" s="377">
        <v>0</v>
      </c>
      <c r="E42" s="73">
        <f t="shared" si="7"/>
        <v>0</v>
      </c>
      <c r="F42" s="378">
        <v>0</v>
      </c>
      <c r="G42" s="300"/>
      <c r="H42" s="74"/>
      <c r="I42" s="301"/>
      <c r="J42" s="74"/>
      <c r="K42" s="6"/>
      <c r="L42" s="6" t="s">
        <v>10</v>
      </c>
      <c r="M42" s="6" t="s">
        <v>72</v>
      </c>
      <c r="N42" s="6" t="s">
        <v>1056</v>
      </c>
      <c r="O42" s="3"/>
      <c r="P42" s="67"/>
      <c r="Q42" s="3"/>
      <c r="R42" s="67"/>
      <c r="S42" s="244" t="str">
        <f t="shared" si="8"/>
        <v/>
      </c>
      <c r="T42" s="299"/>
      <c r="U42" s="76"/>
      <c r="V42" s="425"/>
      <c r="W42" s="426"/>
      <c r="X42" s="426"/>
      <c r="Y42" s="426"/>
      <c r="Z42" s="426"/>
      <c r="AA42" s="427"/>
      <c r="AB42" s="295"/>
    </row>
    <row r="43" spans="1:28" ht="12" customHeight="1" x14ac:dyDescent="0.2">
      <c r="A43" s="5"/>
      <c r="B43" s="288" t="s">
        <v>193</v>
      </c>
      <c r="C43" s="37" t="s">
        <v>616</v>
      </c>
      <c r="D43" s="377">
        <v>0</v>
      </c>
      <c r="E43" s="73"/>
      <c r="F43" s="70" t="s">
        <v>1006</v>
      </c>
      <c r="G43" s="305"/>
      <c r="H43" s="21"/>
      <c r="I43" s="289"/>
      <c r="J43" s="290"/>
      <c r="K43" s="6"/>
      <c r="L43" s="6"/>
      <c r="M43" s="6"/>
      <c r="N43" s="6" t="s">
        <v>1057</v>
      </c>
      <c r="O43" s="3"/>
      <c r="P43" s="67"/>
      <c r="Q43" s="3"/>
      <c r="R43" s="67"/>
      <c r="S43" s="244" t="str">
        <f t="shared" si="8"/>
        <v/>
      </c>
      <c r="T43" s="299"/>
      <c r="U43" s="76"/>
      <c r="V43" s="425"/>
      <c r="W43" s="426"/>
      <c r="X43" s="426"/>
      <c r="Y43" s="426"/>
      <c r="Z43" s="426"/>
      <c r="AA43" s="427"/>
      <c r="AB43" s="295"/>
    </row>
    <row r="44" spans="1:28" ht="12" customHeight="1" x14ac:dyDescent="0.2">
      <c r="A44" s="5"/>
      <c r="B44" s="288" t="s">
        <v>194</v>
      </c>
      <c r="C44" s="37" t="s">
        <v>617</v>
      </c>
      <c r="D44" s="377">
        <v>0</v>
      </c>
      <c r="E44" s="73"/>
      <c r="F44" s="70" t="s">
        <v>1006</v>
      </c>
      <c r="G44" s="305"/>
      <c r="H44" s="21"/>
      <c r="I44" s="289"/>
      <c r="J44" s="290"/>
      <c r="K44" s="6"/>
      <c r="L44" s="6"/>
      <c r="M44" s="6"/>
      <c r="N44" s="6" t="s">
        <v>1058</v>
      </c>
      <c r="O44" s="3"/>
      <c r="P44" s="31"/>
      <c r="Q44" s="3"/>
      <c r="R44" s="67"/>
      <c r="S44" s="244" t="str">
        <f t="shared" si="8"/>
        <v/>
      </c>
      <c r="T44" s="299"/>
      <c r="U44" s="76"/>
      <c r="V44" s="425"/>
      <c r="W44" s="426"/>
      <c r="X44" s="426"/>
      <c r="Y44" s="426"/>
      <c r="Z44" s="426"/>
      <c r="AA44" s="427"/>
      <c r="AB44" s="295"/>
    </row>
    <row r="45" spans="1:28" ht="12" customHeight="1" x14ac:dyDescent="0.2">
      <c r="A45" s="5"/>
      <c r="B45" s="288" t="s">
        <v>195</v>
      </c>
      <c r="C45" s="37" t="s">
        <v>618</v>
      </c>
      <c r="D45" s="377">
        <v>0</v>
      </c>
      <c r="E45" s="73"/>
      <c r="F45" s="70" t="s">
        <v>1006</v>
      </c>
      <c r="G45" s="305"/>
      <c r="H45" s="21"/>
      <c r="I45" s="289"/>
      <c r="J45" s="290"/>
      <c r="K45" s="6"/>
      <c r="L45" s="6"/>
      <c r="M45" s="6"/>
      <c r="N45" s="6" t="s">
        <v>1059</v>
      </c>
      <c r="O45" s="3"/>
      <c r="P45" s="31"/>
      <c r="Q45" s="3"/>
      <c r="R45" s="67"/>
      <c r="S45" s="244" t="str">
        <f t="shared" si="8"/>
        <v/>
      </c>
      <c r="T45" s="299"/>
      <c r="U45" s="76"/>
      <c r="V45" s="425"/>
      <c r="W45" s="426"/>
      <c r="X45" s="426"/>
      <c r="Y45" s="426"/>
      <c r="Z45" s="426"/>
      <c r="AA45" s="427"/>
      <c r="AB45" s="295"/>
    </row>
    <row r="46" spans="1:28" ht="12" customHeight="1" x14ac:dyDescent="0.2">
      <c r="A46" s="5"/>
      <c r="B46" s="36">
        <v>41</v>
      </c>
      <c r="C46" s="19" t="s">
        <v>619</v>
      </c>
      <c r="D46" s="377">
        <v>600000</v>
      </c>
      <c r="E46" s="73">
        <f t="shared" ref="E46:E67" si="9">F46-D46</f>
        <v>0</v>
      </c>
      <c r="F46" s="379">
        <v>600000</v>
      </c>
      <c r="G46" s="249"/>
      <c r="H46" s="250"/>
      <c r="I46" s="298"/>
      <c r="J46" s="250"/>
      <c r="K46" s="6"/>
      <c r="L46" s="6"/>
      <c r="M46" s="6"/>
      <c r="N46" s="6" t="s">
        <v>1060</v>
      </c>
      <c r="O46" s="3"/>
      <c r="P46" s="31"/>
      <c r="Q46" s="3"/>
      <c r="R46" s="67"/>
      <c r="S46" s="244" t="str">
        <f t="shared" si="8"/>
        <v/>
      </c>
      <c r="T46" s="299"/>
      <c r="U46" s="76"/>
      <c r="V46" s="425"/>
      <c r="W46" s="426"/>
      <c r="X46" s="426"/>
      <c r="Y46" s="426"/>
      <c r="Z46" s="426"/>
      <c r="AA46" s="427"/>
      <c r="AB46" s="295"/>
    </row>
    <row r="47" spans="1:28" ht="12" customHeight="1" x14ac:dyDescent="0.2">
      <c r="A47" s="5"/>
      <c r="B47" s="36">
        <v>42</v>
      </c>
      <c r="C47" s="19" t="s">
        <v>620</v>
      </c>
      <c r="D47" s="377">
        <v>340000</v>
      </c>
      <c r="E47" s="73">
        <f t="shared" si="9"/>
        <v>0</v>
      </c>
      <c r="F47" s="379">
        <v>340000</v>
      </c>
      <c r="G47" s="249"/>
      <c r="H47" s="250"/>
      <c r="I47" s="298"/>
      <c r="J47" s="250"/>
      <c r="K47" s="31"/>
      <c r="L47" s="31"/>
      <c r="M47" s="6"/>
      <c r="N47" s="6" t="s">
        <v>1061</v>
      </c>
      <c r="O47" s="3"/>
      <c r="P47" s="31"/>
      <c r="Q47" s="3"/>
      <c r="R47" s="67"/>
      <c r="S47" s="244" t="str">
        <f t="shared" si="8"/>
        <v/>
      </c>
      <c r="T47" s="299"/>
      <c r="U47" s="76"/>
      <c r="V47" s="425"/>
      <c r="W47" s="426"/>
      <c r="X47" s="426"/>
      <c r="Y47" s="426"/>
      <c r="Z47" s="426"/>
      <c r="AA47" s="427"/>
      <c r="AB47" s="295"/>
    </row>
    <row r="48" spans="1:28" ht="12" customHeight="1" x14ac:dyDescent="0.2">
      <c r="A48" s="5"/>
      <c r="B48" s="36">
        <v>43</v>
      </c>
      <c r="C48" s="23" t="s">
        <v>621</v>
      </c>
      <c r="D48" s="377">
        <v>600000</v>
      </c>
      <c r="E48" s="73">
        <f t="shared" si="9"/>
        <v>0</v>
      </c>
      <c r="F48" s="379">
        <v>600000</v>
      </c>
      <c r="G48" s="249"/>
      <c r="H48" s="250"/>
      <c r="I48" s="298"/>
      <c r="J48" s="250"/>
      <c r="K48" s="31"/>
      <c r="L48" s="31"/>
      <c r="M48" s="6"/>
      <c r="N48" s="31" t="s">
        <v>1062</v>
      </c>
      <c r="O48" s="3"/>
      <c r="P48" s="31"/>
      <c r="Q48" s="3"/>
      <c r="R48" s="67"/>
      <c r="S48" s="244" t="str">
        <f t="shared" si="8"/>
        <v/>
      </c>
      <c r="T48" s="299"/>
      <c r="U48" s="76"/>
      <c r="V48" s="425"/>
      <c r="W48" s="426"/>
      <c r="X48" s="426"/>
      <c r="Y48" s="426"/>
      <c r="Z48" s="426"/>
      <c r="AA48" s="427"/>
      <c r="AB48" s="295"/>
    </row>
    <row r="49" spans="1:28" s="304" customFormat="1" ht="12" customHeight="1" x14ac:dyDescent="0.2">
      <c r="A49" s="5"/>
      <c r="B49" s="36">
        <v>440</v>
      </c>
      <c r="C49" s="38" t="s">
        <v>622</v>
      </c>
      <c r="D49" s="377">
        <v>1500000</v>
      </c>
      <c r="E49" s="73">
        <f t="shared" si="9"/>
        <v>0</v>
      </c>
      <c r="F49" s="379">
        <v>1500000</v>
      </c>
      <c r="G49" s="249"/>
      <c r="H49" s="250"/>
      <c r="I49" s="298"/>
      <c r="J49" s="250"/>
      <c r="K49" s="15"/>
      <c r="L49" s="6"/>
      <c r="M49" s="6"/>
      <c r="N49" s="6" t="s">
        <v>1063</v>
      </c>
      <c r="O49" s="3"/>
      <c r="P49" s="31"/>
      <c r="Q49" s="3"/>
      <c r="R49" s="67"/>
      <c r="S49" s="244" t="str">
        <f t="shared" si="8"/>
        <v/>
      </c>
      <c r="T49" s="299"/>
      <c r="U49" s="76"/>
      <c r="V49" s="425"/>
      <c r="W49" s="426"/>
      <c r="X49" s="426"/>
      <c r="Y49" s="426"/>
      <c r="Z49" s="426"/>
      <c r="AA49" s="427"/>
      <c r="AB49" s="303"/>
    </row>
    <row r="50" spans="1:28" ht="12" customHeight="1" x14ac:dyDescent="0.2">
      <c r="A50" s="5"/>
      <c r="B50" s="39">
        <v>442</v>
      </c>
      <c r="C50" s="40" t="s">
        <v>623</v>
      </c>
      <c r="D50" s="377">
        <v>2100000</v>
      </c>
      <c r="E50" s="73">
        <f t="shared" si="9"/>
        <v>0</v>
      </c>
      <c r="F50" s="378">
        <v>2100000</v>
      </c>
      <c r="G50" s="249"/>
      <c r="H50" s="74"/>
      <c r="I50" s="301"/>
      <c r="J50" s="74"/>
      <c r="K50" s="42" t="s">
        <v>387</v>
      </c>
      <c r="L50" s="41" t="s">
        <v>23</v>
      </c>
      <c r="M50" s="6" t="s">
        <v>114</v>
      </c>
      <c r="N50" s="6" t="s">
        <v>1063</v>
      </c>
      <c r="O50" s="3"/>
      <c r="P50" s="31" t="s">
        <v>1064</v>
      </c>
      <c r="Q50" s="3"/>
      <c r="R50" s="67"/>
      <c r="S50" s="244" t="str">
        <f t="shared" si="8"/>
        <v/>
      </c>
      <c r="T50" s="299"/>
      <c r="U50" s="76"/>
      <c r="V50" s="425"/>
      <c r="W50" s="426"/>
      <c r="X50" s="426"/>
      <c r="Y50" s="426"/>
      <c r="Z50" s="426"/>
      <c r="AA50" s="427"/>
      <c r="AB50" s="295"/>
    </row>
    <row r="51" spans="1:28" ht="12" customHeight="1" x14ac:dyDescent="0.2">
      <c r="A51" s="5"/>
      <c r="B51" s="36">
        <v>443</v>
      </c>
      <c r="C51" s="38" t="s">
        <v>624</v>
      </c>
      <c r="D51" s="377">
        <v>50000</v>
      </c>
      <c r="E51" s="73">
        <f t="shared" si="9"/>
        <v>0</v>
      </c>
      <c r="F51" s="378">
        <v>50000</v>
      </c>
      <c r="G51" s="249"/>
      <c r="H51" s="250"/>
      <c r="I51" s="298"/>
      <c r="J51" s="250"/>
      <c r="K51" s="6"/>
      <c r="L51" s="3"/>
      <c r="M51" s="6"/>
      <c r="N51" s="6" t="s">
        <v>1063</v>
      </c>
      <c r="O51" s="3"/>
      <c r="P51" s="31"/>
      <c r="Q51" s="3"/>
      <c r="R51" s="67"/>
      <c r="S51" s="244" t="str">
        <f t="shared" si="8"/>
        <v/>
      </c>
      <c r="T51" s="299"/>
      <c r="U51" s="76"/>
      <c r="V51" s="425"/>
      <c r="W51" s="426"/>
      <c r="X51" s="426"/>
      <c r="Y51" s="426"/>
      <c r="Z51" s="426"/>
      <c r="AA51" s="427"/>
      <c r="AB51" s="295"/>
    </row>
    <row r="52" spans="1:28" ht="12" customHeight="1" x14ac:dyDescent="0.2">
      <c r="A52" s="5"/>
      <c r="B52" s="39">
        <v>444</v>
      </c>
      <c r="C52" s="40" t="s">
        <v>625</v>
      </c>
      <c r="D52" s="377">
        <v>135000</v>
      </c>
      <c r="E52" s="73">
        <f t="shared" si="9"/>
        <v>0</v>
      </c>
      <c r="F52" s="378">
        <v>135000</v>
      </c>
      <c r="G52" s="249"/>
      <c r="H52" s="74"/>
      <c r="I52" s="301"/>
      <c r="J52" s="74"/>
      <c r="K52" s="42" t="s">
        <v>387</v>
      </c>
      <c r="L52" s="6" t="s">
        <v>24</v>
      </c>
      <c r="M52" s="6" t="s">
        <v>115</v>
      </c>
      <c r="N52" s="31" t="s">
        <v>1063</v>
      </c>
      <c r="O52" s="3"/>
      <c r="P52" s="31" t="s">
        <v>1065</v>
      </c>
      <c r="Q52" s="3"/>
      <c r="R52" s="67"/>
      <c r="S52" s="244" t="str">
        <f t="shared" si="8"/>
        <v/>
      </c>
      <c r="T52" s="299"/>
      <c r="U52" s="76"/>
      <c r="V52" s="425"/>
      <c r="W52" s="426"/>
      <c r="X52" s="426"/>
      <c r="Y52" s="426"/>
      <c r="Z52" s="426"/>
      <c r="AA52" s="427"/>
      <c r="AB52" s="295"/>
    </row>
    <row r="53" spans="1:28" ht="12" customHeight="1" x14ac:dyDescent="0.2">
      <c r="A53" s="5"/>
      <c r="B53" s="39">
        <v>448</v>
      </c>
      <c r="C53" s="40" t="s">
        <v>626</v>
      </c>
      <c r="D53" s="43">
        <v>0</v>
      </c>
      <c r="E53" s="297">
        <f t="shared" si="9"/>
        <v>750000</v>
      </c>
      <c r="F53" s="378">
        <v>750000</v>
      </c>
      <c r="G53" s="249"/>
      <c r="H53" s="74"/>
      <c r="I53" s="301"/>
      <c r="J53" s="74"/>
      <c r="K53" s="42" t="s">
        <v>387</v>
      </c>
      <c r="L53" s="31" t="s">
        <v>25</v>
      </c>
      <c r="M53" s="6" t="s">
        <v>116</v>
      </c>
      <c r="N53" s="31" t="s">
        <v>1063</v>
      </c>
      <c r="O53" s="3"/>
      <c r="P53" s="31" t="s">
        <v>1066</v>
      </c>
      <c r="Q53" s="3"/>
      <c r="R53" s="67"/>
      <c r="S53" s="244" t="str">
        <f t="shared" si="8"/>
        <v/>
      </c>
      <c r="T53" s="299"/>
      <c r="U53" s="76"/>
      <c r="V53" s="425"/>
      <c r="W53" s="426"/>
      <c r="X53" s="426"/>
      <c r="Y53" s="426"/>
      <c r="Z53" s="426"/>
      <c r="AA53" s="427"/>
      <c r="AB53" s="295"/>
    </row>
    <row r="54" spans="1:28" ht="12" customHeight="1" x14ac:dyDescent="0.2">
      <c r="A54" s="5"/>
      <c r="B54" s="36">
        <v>45</v>
      </c>
      <c r="C54" s="23" t="s">
        <v>627</v>
      </c>
      <c r="D54" s="376">
        <v>300000</v>
      </c>
      <c r="E54" s="73">
        <f t="shared" si="9"/>
        <v>0</v>
      </c>
      <c r="F54" s="378">
        <v>300000</v>
      </c>
      <c r="G54" s="249"/>
      <c r="H54" s="250"/>
      <c r="I54" s="298"/>
      <c r="J54" s="250"/>
      <c r="K54" s="15"/>
      <c r="L54" s="31"/>
      <c r="M54" s="6"/>
      <c r="N54" s="6" t="s">
        <v>1067</v>
      </c>
      <c r="O54" s="3"/>
      <c r="P54" s="31"/>
      <c r="Q54" s="3"/>
      <c r="R54" s="67"/>
      <c r="S54" s="244" t="str">
        <f t="shared" si="8"/>
        <v/>
      </c>
      <c r="T54" s="299"/>
      <c r="U54" s="76"/>
      <c r="V54" s="425"/>
      <c r="W54" s="426"/>
      <c r="X54" s="426"/>
      <c r="Y54" s="426"/>
      <c r="Z54" s="426"/>
      <c r="AA54" s="427"/>
      <c r="AB54" s="295"/>
    </row>
    <row r="55" spans="1:28" ht="12" customHeight="1" x14ac:dyDescent="0.2">
      <c r="A55" s="5"/>
      <c r="B55" s="36">
        <v>460</v>
      </c>
      <c r="C55" s="45" t="s">
        <v>628</v>
      </c>
      <c r="D55" s="44"/>
      <c r="E55" s="73">
        <f t="shared" si="9"/>
        <v>0</v>
      </c>
      <c r="F55" s="21">
        <v>0</v>
      </c>
      <c r="G55" s="249"/>
      <c r="H55" s="21"/>
      <c r="I55" s="298"/>
      <c r="J55" s="250"/>
      <c r="K55" s="15"/>
      <c r="L55" s="31"/>
      <c r="M55" s="6"/>
      <c r="N55" s="6" t="s">
        <v>1068</v>
      </c>
      <c r="O55" s="3"/>
      <c r="P55" s="31"/>
      <c r="Q55" s="3"/>
      <c r="R55" s="67"/>
      <c r="S55" s="244" t="str">
        <f t="shared" si="8"/>
        <v/>
      </c>
      <c r="T55" s="299"/>
      <c r="U55" s="76"/>
      <c r="V55" s="425"/>
      <c r="W55" s="426"/>
      <c r="X55" s="426"/>
      <c r="Y55" s="426"/>
      <c r="Z55" s="426"/>
      <c r="AA55" s="427"/>
      <c r="AB55" s="295"/>
    </row>
    <row r="56" spans="1:28" ht="12" customHeight="1" x14ac:dyDescent="0.2">
      <c r="A56" s="5"/>
      <c r="B56" s="46">
        <v>461</v>
      </c>
      <c r="C56" s="45" t="s">
        <v>629</v>
      </c>
      <c r="D56" s="44"/>
      <c r="E56" s="73">
        <f t="shared" si="9"/>
        <v>0</v>
      </c>
      <c r="F56" s="21">
        <v>0</v>
      </c>
      <c r="G56" s="249"/>
      <c r="H56" s="21"/>
      <c r="I56" s="298"/>
      <c r="J56" s="250"/>
      <c r="K56" s="6"/>
      <c r="L56" s="31"/>
      <c r="M56" s="6"/>
      <c r="N56" s="6" t="s">
        <v>1068</v>
      </c>
      <c r="O56" s="3"/>
      <c r="P56" s="3"/>
      <c r="Q56" s="3"/>
      <c r="R56" s="67"/>
      <c r="S56" s="244" t="str">
        <f t="shared" si="8"/>
        <v/>
      </c>
      <c r="T56" s="299"/>
      <c r="U56" s="76"/>
      <c r="V56" s="425"/>
      <c r="W56" s="426"/>
      <c r="X56" s="426"/>
      <c r="Y56" s="426"/>
      <c r="Z56" s="426"/>
      <c r="AA56" s="427"/>
      <c r="AB56" s="295"/>
    </row>
    <row r="57" spans="1:28" ht="12" customHeight="1" x14ac:dyDescent="0.2">
      <c r="A57" s="5"/>
      <c r="B57" s="46">
        <v>463</v>
      </c>
      <c r="C57" s="45" t="s">
        <v>630</v>
      </c>
      <c r="D57" s="44"/>
      <c r="E57" s="73">
        <f t="shared" si="9"/>
        <v>0</v>
      </c>
      <c r="F57" s="21">
        <v>0</v>
      </c>
      <c r="G57" s="249"/>
      <c r="H57" s="21"/>
      <c r="I57" s="298"/>
      <c r="J57" s="250"/>
      <c r="K57" s="6"/>
      <c r="L57" s="31"/>
      <c r="M57" s="6"/>
      <c r="N57" s="6" t="s">
        <v>1068</v>
      </c>
      <c r="O57" s="3"/>
      <c r="P57" s="3"/>
      <c r="Q57" s="3"/>
      <c r="R57" s="67"/>
      <c r="S57" s="244" t="str">
        <f t="shared" si="8"/>
        <v/>
      </c>
      <c r="T57" s="299"/>
      <c r="U57" s="76"/>
      <c r="V57" s="425"/>
      <c r="W57" s="426"/>
      <c r="X57" s="426"/>
      <c r="Y57" s="426"/>
      <c r="Z57" s="426"/>
      <c r="AA57" s="427"/>
      <c r="AB57" s="295"/>
    </row>
    <row r="58" spans="1:28" ht="12" customHeight="1" x14ac:dyDescent="0.2">
      <c r="A58" s="5"/>
      <c r="B58" s="36">
        <v>466</v>
      </c>
      <c r="C58" s="37" t="s">
        <v>631</v>
      </c>
      <c r="D58" s="44"/>
      <c r="E58" s="73">
        <f t="shared" si="9"/>
        <v>0</v>
      </c>
      <c r="F58" s="21">
        <v>0</v>
      </c>
      <c r="G58" s="249"/>
      <c r="H58" s="21"/>
      <c r="I58" s="298"/>
      <c r="J58" s="250"/>
      <c r="K58" s="6"/>
      <c r="L58" s="31"/>
      <c r="M58" s="6"/>
      <c r="N58" s="6" t="s">
        <v>1068</v>
      </c>
      <c r="O58" s="3"/>
      <c r="P58" s="3"/>
      <c r="Q58" s="3"/>
      <c r="R58" s="67"/>
      <c r="S58" s="244" t="str">
        <f t="shared" si="8"/>
        <v/>
      </c>
      <c r="T58" s="299"/>
      <c r="U58" s="76"/>
      <c r="V58" s="425"/>
      <c r="W58" s="426"/>
      <c r="X58" s="426"/>
      <c r="Y58" s="426"/>
      <c r="Z58" s="426"/>
      <c r="AA58" s="427"/>
      <c r="AB58" s="295"/>
    </row>
    <row r="59" spans="1:28" ht="12" customHeight="1" x14ac:dyDescent="0.2">
      <c r="A59" s="5"/>
      <c r="B59" s="46">
        <v>468</v>
      </c>
      <c r="C59" s="45" t="s">
        <v>632</v>
      </c>
      <c r="D59" s="47">
        <v>0</v>
      </c>
      <c r="E59" s="297">
        <f t="shared" si="9"/>
        <v>570000</v>
      </c>
      <c r="F59" s="379">
        <v>570000</v>
      </c>
      <c r="G59" s="249"/>
      <c r="H59" s="250"/>
      <c r="I59" s="298"/>
      <c r="J59" s="250"/>
      <c r="K59" s="6"/>
      <c r="L59" s="31"/>
      <c r="M59" s="6"/>
      <c r="N59" s="6" t="s">
        <v>1068</v>
      </c>
      <c r="O59" s="3"/>
      <c r="P59" s="3"/>
      <c r="Q59" s="3"/>
      <c r="R59" s="67"/>
      <c r="S59" s="244" t="str">
        <f t="shared" si="8"/>
        <v/>
      </c>
      <c r="T59" s="299"/>
      <c r="U59" s="76"/>
      <c r="V59" s="425"/>
      <c r="W59" s="426"/>
      <c r="X59" s="426"/>
      <c r="Y59" s="426"/>
      <c r="Z59" s="426"/>
      <c r="AA59" s="427"/>
      <c r="AB59" s="295"/>
    </row>
    <row r="60" spans="1:28" ht="12" customHeight="1" x14ac:dyDescent="0.2">
      <c r="A60" s="5"/>
      <c r="B60" s="36">
        <v>469</v>
      </c>
      <c r="C60" s="45" t="s">
        <v>633</v>
      </c>
      <c r="D60" s="376">
        <v>25000</v>
      </c>
      <c r="E60" s="73">
        <f t="shared" si="9"/>
        <v>0</v>
      </c>
      <c r="F60" s="378">
        <v>25000</v>
      </c>
      <c r="G60" s="249"/>
      <c r="H60" s="250"/>
      <c r="I60" s="298"/>
      <c r="J60" s="250"/>
      <c r="K60" s="6"/>
      <c r="L60" s="31"/>
      <c r="M60" s="6"/>
      <c r="N60" s="6" t="s">
        <v>1068</v>
      </c>
      <c r="O60" s="3"/>
      <c r="P60" s="3"/>
      <c r="Q60" s="3"/>
      <c r="R60" s="67"/>
      <c r="S60" s="244" t="str">
        <f t="shared" si="8"/>
        <v/>
      </c>
      <c r="T60" s="299"/>
      <c r="U60" s="76"/>
      <c r="V60" s="425"/>
      <c r="W60" s="426"/>
      <c r="X60" s="426"/>
      <c r="Y60" s="426"/>
      <c r="Z60" s="426"/>
      <c r="AA60" s="427"/>
      <c r="AB60" s="295"/>
    </row>
    <row r="61" spans="1:28" ht="12" customHeight="1" x14ac:dyDescent="0.2">
      <c r="A61" s="5"/>
      <c r="B61" s="36">
        <v>47</v>
      </c>
      <c r="C61" s="23" t="s">
        <v>634</v>
      </c>
      <c r="D61" s="376">
        <v>1300000</v>
      </c>
      <c r="E61" s="73">
        <f t="shared" si="9"/>
        <v>0</v>
      </c>
      <c r="F61" s="378">
        <v>1300000</v>
      </c>
      <c r="G61" s="249"/>
      <c r="H61" s="250"/>
      <c r="I61" s="298"/>
      <c r="J61" s="250"/>
      <c r="K61" s="6"/>
      <c r="L61" s="31"/>
      <c r="M61" s="6"/>
      <c r="N61" s="6" t="s">
        <v>1069</v>
      </c>
      <c r="O61" s="3"/>
      <c r="P61" s="3"/>
      <c r="Q61" s="3"/>
      <c r="R61" s="67"/>
      <c r="S61" s="244" t="str">
        <f t="shared" si="8"/>
        <v/>
      </c>
      <c r="T61" s="299"/>
      <c r="U61" s="76"/>
      <c r="V61" s="425"/>
      <c r="W61" s="426"/>
      <c r="X61" s="426"/>
      <c r="Y61" s="426"/>
      <c r="Z61" s="426"/>
      <c r="AA61" s="427"/>
      <c r="AB61" s="295"/>
    </row>
    <row r="62" spans="1:28" ht="12" customHeight="1" x14ac:dyDescent="0.2">
      <c r="A62" s="5"/>
      <c r="B62" s="36">
        <v>48</v>
      </c>
      <c r="C62" s="19" t="s">
        <v>635</v>
      </c>
      <c r="D62" s="376">
        <v>35000</v>
      </c>
      <c r="E62" s="73">
        <f t="shared" si="9"/>
        <v>0</v>
      </c>
      <c r="F62" s="378">
        <v>35000</v>
      </c>
      <c r="G62" s="300"/>
      <c r="H62" s="74"/>
      <c r="I62" s="301"/>
      <c r="J62" s="74"/>
      <c r="K62" s="6"/>
      <c r="L62" s="31" t="s">
        <v>170</v>
      </c>
      <c r="M62" s="6" t="s">
        <v>1070</v>
      </c>
      <c r="N62" s="6" t="s">
        <v>1071</v>
      </c>
      <c r="O62" s="3"/>
      <c r="P62" s="3"/>
      <c r="Q62" s="3"/>
      <c r="R62" s="67"/>
      <c r="S62" s="244" t="str">
        <f t="shared" si="8"/>
        <v/>
      </c>
      <c r="T62" s="299"/>
      <c r="U62" s="76"/>
      <c r="V62" s="425"/>
      <c r="W62" s="426"/>
      <c r="X62" s="426"/>
      <c r="Y62" s="426"/>
      <c r="Z62" s="426"/>
      <c r="AA62" s="427"/>
      <c r="AB62" s="295"/>
    </row>
    <row r="63" spans="1:28" ht="12" customHeight="1" x14ac:dyDescent="0.2">
      <c r="A63" s="5"/>
      <c r="B63" s="36">
        <v>49</v>
      </c>
      <c r="C63" s="23" t="s">
        <v>636</v>
      </c>
      <c r="D63" s="376">
        <v>400000</v>
      </c>
      <c r="E63" s="73">
        <f t="shared" si="9"/>
        <v>0</v>
      </c>
      <c r="F63" s="378">
        <v>400000</v>
      </c>
      <c r="G63" s="249"/>
      <c r="H63" s="250"/>
      <c r="I63" s="298"/>
      <c r="J63" s="250"/>
      <c r="K63" s="6"/>
      <c r="L63" s="6"/>
      <c r="M63" s="6"/>
      <c r="N63" s="6" t="s">
        <v>1072</v>
      </c>
      <c r="O63" s="3"/>
      <c r="P63" s="3"/>
      <c r="Q63" s="3"/>
      <c r="R63" s="67"/>
      <c r="S63" s="244" t="str">
        <f t="shared" si="8"/>
        <v/>
      </c>
      <c r="T63" s="299"/>
      <c r="U63" s="76"/>
      <c r="V63" s="425"/>
      <c r="W63" s="426"/>
      <c r="X63" s="426"/>
      <c r="Y63" s="426"/>
      <c r="Z63" s="426"/>
      <c r="AA63" s="427"/>
      <c r="AB63" s="295"/>
    </row>
    <row r="64" spans="1:28" ht="12" customHeight="1" x14ac:dyDescent="0.2">
      <c r="A64" s="5"/>
      <c r="B64" s="36" t="s">
        <v>171</v>
      </c>
      <c r="C64" s="48"/>
      <c r="D64" s="49"/>
      <c r="E64" s="73">
        <f t="shared" si="9"/>
        <v>0</v>
      </c>
      <c r="F64" s="378"/>
      <c r="G64" s="249"/>
      <c r="H64" s="250"/>
      <c r="I64" s="298"/>
      <c r="J64" s="250"/>
      <c r="K64" s="6"/>
      <c r="L64" s="6"/>
      <c r="M64" s="6"/>
      <c r="N64" s="6" t="s">
        <v>1073</v>
      </c>
      <c r="O64" s="3"/>
      <c r="P64" s="3"/>
      <c r="Q64" s="3"/>
      <c r="R64" s="67"/>
      <c r="S64" s="244" t="str">
        <f t="shared" si="8"/>
        <v/>
      </c>
      <c r="T64" s="299"/>
      <c r="U64" s="76"/>
      <c r="V64" s="425"/>
      <c r="W64" s="426"/>
      <c r="X64" s="426"/>
      <c r="Y64" s="426"/>
      <c r="Z64" s="426"/>
      <c r="AA64" s="427"/>
      <c r="AB64" s="295"/>
    </row>
    <row r="65" spans="1:28" ht="12" customHeight="1" x14ac:dyDescent="0.2">
      <c r="A65" s="5"/>
      <c r="B65" s="22" t="s">
        <v>1074</v>
      </c>
      <c r="C65" s="19" t="s">
        <v>595</v>
      </c>
      <c r="D65" s="44"/>
      <c r="E65" s="73">
        <f t="shared" si="9"/>
        <v>0</v>
      </c>
      <c r="F65" s="379">
        <v>0</v>
      </c>
      <c r="G65" s="249"/>
      <c r="H65" s="250"/>
      <c r="I65" s="298"/>
      <c r="J65" s="250"/>
      <c r="K65" s="6"/>
      <c r="L65" s="6"/>
      <c r="M65" s="6"/>
      <c r="N65" s="6" t="s">
        <v>1073</v>
      </c>
      <c r="O65" s="3"/>
      <c r="P65" s="3"/>
      <c r="Q65" s="3"/>
      <c r="R65" s="67"/>
      <c r="S65" s="244" t="str">
        <f t="shared" si="8"/>
        <v/>
      </c>
      <c r="T65" s="299"/>
      <c r="U65" s="76"/>
      <c r="V65" s="425"/>
      <c r="W65" s="426"/>
      <c r="X65" s="426"/>
      <c r="Y65" s="426"/>
      <c r="Z65" s="426"/>
      <c r="AA65" s="427"/>
      <c r="AB65" s="295"/>
    </row>
    <row r="66" spans="1:28" ht="12" customHeight="1" x14ac:dyDescent="0.2">
      <c r="A66" s="5"/>
      <c r="B66" s="18" t="s">
        <v>1075</v>
      </c>
      <c r="C66" s="23" t="s">
        <v>637</v>
      </c>
      <c r="D66" s="44"/>
      <c r="E66" s="73">
        <f t="shared" si="9"/>
        <v>0</v>
      </c>
      <c r="F66" s="21">
        <v>0</v>
      </c>
      <c r="G66" s="249"/>
      <c r="H66" s="21"/>
      <c r="I66" s="298"/>
      <c r="J66" s="250"/>
      <c r="K66" s="6"/>
      <c r="L66" s="6"/>
      <c r="M66" s="6"/>
      <c r="N66" s="6" t="s">
        <v>1073</v>
      </c>
      <c r="O66" s="3"/>
      <c r="P66" s="3"/>
      <c r="Q66" s="3"/>
      <c r="R66" s="67"/>
      <c r="S66" s="244" t="str">
        <f t="shared" si="8"/>
        <v/>
      </c>
      <c r="T66" s="299"/>
      <c r="U66" s="76"/>
      <c r="V66" s="425"/>
      <c r="W66" s="426"/>
      <c r="X66" s="426"/>
      <c r="Y66" s="426"/>
      <c r="Z66" s="426"/>
      <c r="AA66" s="427"/>
      <c r="AB66" s="295"/>
    </row>
    <row r="67" spans="1:28" ht="12" customHeight="1" thickBot="1" x14ac:dyDescent="0.25">
      <c r="A67" s="5"/>
      <c r="B67" s="27" t="s">
        <v>1076</v>
      </c>
      <c r="C67" s="28" t="s">
        <v>638</v>
      </c>
      <c r="D67" s="50"/>
      <c r="E67" s="77">
        <f t="shared" si="9"/>
        <v>0</v>
      </c>
      <c r="F67" s="30">
        <v>0</v>
      </c>
      <c r="G67" s="279"/>
      <c r="H67" s="30"/>
      <c r="I67" s="306"/>
      <c r="J67" s="280"/>
      <c r="K67" s="6"/>
      <c r="L67" s="6"/>
      <c r="M67" s="6"/>
      <c r="N67" s="6" t="s">
        <v>1073</v>
      </c>
      <c r="O67" s="3"/>
      <c r="P67" s="3"/>
      <c r="Q67" s="3"/>
      <c r="R67" s="67"/>
      <c r="S67" s="244" t="str">
        <f t="shared" si="8"/>
        <v/>
      </c>
      <c r="T67" s="299"/>
      <c r="U67" s="76"/>
      <c r="V67" s="425"/>
      <c r="W67" s="426"/>
      <c r="X67" s="426"/>
      <c r="Y67" s="426"/>
      <c r="Z67" s="426"/>
      <c r="AA67" s="427"/>
      <c r="AB67" s="295"/>
    </row>
    <row r="68" spans="1:28" ht="12" customHeight="1" thickBot="1" x14ac:dyDescent="0.25">
      <c r="A68" s="5"/>
      <c r="B68" s="51"/>
      <c r="C68" s="52"/>
      <c r="D68" s="53"/>
      <c r="E68" s="54"/>
      <c r="F68" s="307"/>
      <c r="G68" s="54"/>
      <c r="H68" s="54"/>
      <c r="I68" s="54"/>
      <c r="J68" s="54"/>
      <c r="K68" s="6"/>
      <c r="L68" s="6"/>
      <c r="M68" s="6"/>
      <c r="N68" s="6" t="s">
        <v>1007</v>
      </c>
      <c r="O68" s="3"/>
      <c r="P68" s="3"/>
      <c r="Q68" s="3"/>
      <c r="R68" s="67"/>
      <c r="S68" s="244" t="str">
        <f t="shared" si="8"/>
        <v/>
      </c>
      <c r="T68" s="299"/>
      <c r="U68" s="76"/>
      <c r="V68" s="425"/>
      <c r="W68" s="426"/>
      <c r="X68" s="426"/>
      <c r="Y68" s="426"/>
      <c r="Z68" s="426"/>
      <c r="AA68" s="427"/>
      <c r="AB68" s="295"/>
    </row>
    <row r="69" spans="1:28" ht="12" customHeight="1" x14ac:dyDescent="0.2">
      <c r="A69" s="5"/>
      <c r="B69" s="207" t="s">
        <v>639</v>
      </c>
      <c r="C69" s="208"/>
      <c r="D69" s="55">
        <f>SUM(D35:D38,D40:D42,D62)</f>
        <v>1585000</v>
      </c>
      <c r="E69" s="71">
        <f t="shared" ref="E69:E70" si="10">F69-D69</f>
        <v>21000</v>
      </c>
      <c r="F69" s="308">
        <f>SUM(F35:F38,F40:F42,F62)</f>
        <v>1606000</v>
      </c>
      <c r="G69" s="309">
        <f>SUM(G35:G38,G40:G42,G62)</f>
        <v>0</v>
      </c>
      <c r="H69" s="308">
        <f>SUM(H35:H38,H40:H42,H62)</f>
        <v>0</v>
      </c>
      <c r="I69" s="286">
        <f>I35+I36+I37+I38+I40+I41+I42+I62</f>
        <v>0</v>
      </c>
      <c r="J69" s="80">
        <f>J35+J36+J37+J38+J40+J41+J42+J62</f>
        <v>0</v>
      </c>
      <c r="K69" s="6"/>
      <c r="L69" s="6"/>
      <c r="M69" s="6"/>
      <c r="N69" s="6" t="s">
        <v>1007</v>
      </c>
      <c r="O69" s="3"/>
      <c r="P69" s="3"/>
      <c r="Q69" s="3"/>
      <c r="R69" s="67"/>
      <c r="S69" s="244" t="str">
        <f t="shared" si="8"/>
        <v/>
      </c>
      <c r="T69" s="299"/>
      <c r="U69" s="76"/>
      <c r="V69" s="425"/>
      <c r="W69" s="426"/>
      <c r="X69" s="426"/>
      <c r="Y69" s="426"/>
      <c r="Z69" s="426"/>
      <c r="AA69" s="427"/>
      <c r="AB69" s="295"/>
    </row>
    <row r="70" spans="1:28" ht="12" customHeight="1" thickBot="1" x14ac:dyDescent="0.25">
      <c r="A70" s="5"/>
      <c r="B70" s="209" t="s">
        <v>1077</v>
      </c>
      <c r="C70" s="210"/>
      <c r="D70" s="56">
        <f>D72-D69</f>
        <v>22300000</v>
      </c>
      <c r="E70" s="77">
        <f t="shared" si="10"/>
        <v>1380000</v>
      </c>
      <c r="F70" s="310">
        <f>F72-F69</f>
        <v>23680000</v>
      </c>
      <c r="G70" s="311">
        <f>G72-G69</f>
        <v>0</v>
      </c>
      <c r="H70" s="310">
        <f>H72-H69</f>
        <v>0</v>
      </c>
      <c r="I70" s="312">
        <f>I25+I34+I39+I46+I47+I48+I49+I51+I54+I59+I60+I61+I63+I64+I65</f>
        <v>0</v>
      </c>
      <c r="J70" s="30">
        <f>J25+J34+J39+J46+J47+J48+J49+J51+J54+J59+J60+J61+J63+J64+J65</f>
        <v>0</v>
      </c>
      <c r="K70" s="6"/>
      <c r="L70" s="6"/>
      <c r="M70" s="6"/>
      <c r="N70" s="6" t="s">
        <v>1007</v>
      </c>
      <c r="O70" s="3"/>
      <c r="P70" s="3"/>
      <c r="Q70" s="3"/>
      <c r="R70" s="67"/>
      <c r="S70" s="244" t="str">
        <f t="shared" si="8"/>
        <v/>
      </c>
      <c r="T70" s="299"/>
      <c r="U70" s="76"/>
      <c r="V70" s="425"/>
      <c r="W70" s="426"/>
      <c r="X70" s="426"/>
      <c r="Y70" s="426"/>
      <c r="Z70" s="426"/>
      <c r="AA70" s="427"/>
      <c r="AB70" s="295"/>
    </row>
    <row r="71" spans="1:28" ht="12" customHeight="1" x14ac:dyDescent="0.2">
      <c r="A71" s="57"/>
      <c r="B71" s="58"/>
      <c r="C71" s="59"/>
      <c r="D71" s="60"/>
      <c r="E71" s="61"/>
      <c r="F71" s="61"/>
      <c r="G71" s="61"/>
      <c r="H71" s="61"/>
      <c r="I71" s="61"/>
      <c r="J71" s="61"/>
      <c r="K71" s="62"/>
      <c r="L71" s="62"/>
      <c r="M71" s="62"/>
      <c r="N71" s="62" t="s">
        <v>1007</v>
      </c>
      <c r="O71" s="3"/>
      <c r="P71" s="3"/>
      <c r="Q71" s="3"/>
      <c r="R71" s="67"/>
      <c r="S71" s="244" t="str">
        <f t="shared" si="8"/>
        <v/>
      </c>
      <c r="T71" s="299"/>
      <c r="U71" s="76"/>
      <c r="V71" s="425"/>
      <c r="W71" s="426"/>
      <c r="X71" s="426"/>
      <c r="Y71" s="426"/>
      <c r="Z71" s="426"/>
      <c r="AA71" s="427"/>
      <c r="AB71" s="295"/>
    </row>
    <row r="72" spans="1:28" ht="12" customHeight="1" x14ac:dyDescent="0.2">
      <c r="A72" s="5"/>
      <c r="B72" s="281" t="s">
        <v>640</v>
      </c>
      <c r="C72" s="281"/>
      <c r="D72" s="313">
        <f>SUM(D25,D34:D42,D46:D67)</f>
        <v>23885000</v>
      </c>
      <c r="E72" s="313"/>
      <c r="F72" s="313">
        <f t="shared" ref="F72" si="11">SUM(F25,F34:F42,F46:F67)</f>
        <v>25286000</v>
      </c>
      <c r="G72" s="283"/>
      <c r="H72" s="283"/>
      <c r="I72" s="283"/>
      <c r="J72" s="283"/>
      <c r="K72" s="69"/>
      <c r="L72" s="6"/>
      <c r="M72" s="6"/>
      <c r="N72" s="6" t="s">
        <v>1078</v>
      </c>
      <c r="O72" s="3"/>
      <c r="P72" s="3"/>
      <c r="Q72" s="3"/>
      <c r="R72" s="67"/>
      <c r="S72" s="244" t="str">
        <f t="shared" si="8"/>
        <v/>
      </c>
      <c r="T72" s="299"/>
      <c r="U72" s="76"/>
      <c r="V72" s="425"/>
      <c r="W72" s="426"/>
      <c r="X72" s="426"/>
      <c r="Y72" s="426"/>
      <c r="Z72" s="426"/>
      <c r="AA72" s="427"/>
      <c r="AB72" s="295"/>
    </row>
    <row r="73" spans="1:28" ht="12" customHeight="1" x14ac:dyDescent="0.2">
      <c r="A73" s="5"/>
      <c r="B73" s="6"/>
      <c r="C73" s="6"/>
      <c r="D73" s="63"/>
      <c r="E73" s="63"/>
      <c r="F73" s="63"/>
      <c r="G73" s="314"/>
      <c r="H73" s="314"/>
      <c r="I73" s="314"/>
      <c r="J73" s="314"/>
      <c r="K73" s="69"/>
      <c r="L73" s="6"/>
      <c r="M73" s="6"/>
      <c r="N73" s="6" t="s">
        <v>1007</v>
      </c>
      <c r="O73" s="3"/>
      <c r="P73" s="3"/>
      <c r="Q73" s="3"/>
      <c r="R73" s="67"/>
      <c r="S73" s="244" t="str">
        <f t="shared" si="8"/>
        <v/>
      </c>
      <c r="T73" s="299"/>
      <c r="U73" s="76"/>
      <c r="V73" s="425"/>
      <c r="W73" s="426"/>
      <c r="X73" s="426"/>
      <c r="Y73" s="426"/>
      <c r="Z73" s="426"/>
      <c r="AA73" s="427"/>
      <c r="AB73" s="295"/>
    </row>
    <row r="74" spans="1:28" ht="12" customHeight="1" x14ac:dyDescent="0.2">
      <c r="A74" s="6"/>
      <c r="B74" s="281" t="s">
        <v>641</v>
      </c>
      <c r="C74" s="281"/>
      <c r="D74" s="313">
        <f>D23-D72</f>
        <v>2735000</v>
      </c>
      <c r="E74" s="313"/>
      <c r="F74" s="313">
        <f t="shared" ref="F74" si="12">F23-F72</f>
        <v>1334000</v>
      </c>
      <c r="G74" s="283"/>
      <c r="H74" s="283"/>
      <c r="I74" s="283"/>
      <c r="J74" s="283"/>
      <c r="K74" s="69"/>
      <c r="L74" s="6"/>
      <c r="M74" s="6"/>
      <c r="N74" s="6" t="s">
        <v>1079</v>
      </c>
      <c r="O74" s="3"/>
      <c r="P74" s="3"/>
      <c r="Q74" s="3"/>
      <c r="R74" s="67"/>
      <c r="S74" s="244" t="str">
        <f t="shared" si="8"/>
        <v/>
      </c>
      <c r="T74" s="299"/>
      <c r="U74" s="76"/>
      <c r="V74" s="425"/>
      <c r="W74" s="426"/>
      <c r="X74" s="426"/>
      <c r="Y74" s="426"/>
      <c r="Z74" s="426"/>
      <c r="AA74" s="427"/>
      <c r="AB74" s="295"/>
    </row>
    <row r="75" spans="1:28" ht="12" customHeight="1" x14ac:dyDescent="0.2">
      <c r="A75" s="6"/>
      <c r="B75" s="6"/>
      <c r="C75" s="6"/>
      <c r="D75" s="63"/>
      <c r="E75" s="63"/>
      <c r="F75" s="63"/>
      <c r="G75" s="81"/>
      <c r="H75" s="63"/>
      <c r="I75" s="81"/>
      <c r="J75" s="81"/>
      <c r="K75" s="6"/>
      <c r="L75" s="6"/>
      <c r="M75" s="6"/>
      <c r="N75" s="6" t="s">
        <v>1007</v>
      </c>
      <c r="O75" s="3"/>
      <c r="P75" s="3"/>
      <c r="Q75" s="3"/>
      <c r="R75" s="67"/>
      <c r="S75" s="244" t="str">
        <f t="shared" si="8"/>
        <v/>
      </c>
      <c r="T75" s="299"/>
      <c r="U75" s="76"/>
      <c r="V75" s="425"/>
      <c r="W75" s="426"/>
      <c r="X75" s="426"/>
      <c r="Y75" s="426"/>
      <c r="Z75" s="426"/>
      <c r="AA75" s="427"/>
      <c r="AB75" s="295"/>
    </row>
    <row r="76" spans="1:28" ht="12" customHeight="1" thickBot="1" x14ac:dyDescent="0.25">
      <c r="A76" s="6"/>
      <c r="B76" s="9" t="s">
        <v>642</v>
      </c>
      <c r="C76" s="6"/>
      <c r="D76" s="32"/>
      <c r="E76" s="63"/>
      <c r="F76" s="63"/>
      <c r="G76" s="81"/>
      <c r="H76" s="63"/>
      <c r="I76" s="315"/>
      <c r="J76" s="315"/>
      <c r="K76" s="6"/>
      <c r="L76" s="6"/>
      <c r="M76" s="6"/>
      <c r="N76" s="6" t="s">
        <v>1007</v>
      </c>
      <c r="O76" s="3"/>
      <c r="P76" s="3"/>
      <c r="Q76" s="3"/>
      <c r="R76" s="67"/>
      <c r="S76" s="244" t="str">
        <f t="shared" si="8"/>
        <v/>
      </c>
      <c r="T76" s="299"/>
      <c r="U76" s="76"/>
      <c r="V76" s="425"/>
      <c r="W76" s="426"/>
      <c r="X76" s="426"/>
      <c r="Y76" s="426"/>
      <c r="Z76" s="426"/>
      <c r="AA76" s="427"/>
      <c r="AB76" s="295"/>
    </row>
    <row r="77" spans="1:28" s="318" customFormat="1" ht="11.25" customHeight="1" x14ac:dyDescent="0.2">
      <c r="A77" s="89"/>
      <c r="B77" s="34" t="s">
        <v>1080</v>
      </c>
      <c r="C77" s="90" t="s">
        <v>643</v>
      </c>
      <c r="D77" s="380">
        <v>2350000</v>
      </c>
      <c r="E77" s="71">
        <f>F77-D77</f>
        <v>0</v>
      </c>
      <c r="F77" s="381">
        <v>2350000</v>
      </c>
      <c r="G77" s="316"/>
      <c r="H77" s="72"/>
      <c r="I77" s="317"/>
      <c r="J77" s="72"/>
      <c r="K77" s="91"/>
      <c r="L77" s="91"/>
      <c r="M77" s="91"/>
      <c r="N77" s="91" t="s">
        <v>1007</v>
      </c>
      <c r="O77" s="3"/>
      <c r="P77" s="91"/>
      <c r="Q77" s="3"/>
      <c r="R77" s="67"/>
      <c r="S77" s="244" t="str">
        <f t="shared" si="8"/>
        <v/>
      </c>
      <c r="T77" s="299"/>
      <c r="U77" s="76"/>
      <c r="V77" s="425"/>
      <c r="W77" s="426"/>
      <c r="X77" s="426"/>
      <c r="Y77" s="426"/>
      <c r="Z77" s="426"/>
      <c r="AA77" s="427"/>
    </row>
    <row r="78" spans="1:28" s="318" customFormat="1" ht="11.25" customHeight="1" x14ac:dyDescent="0.2">
      <c r="A78" s="89"/>
      <c r="B78" s="36" t="s">
        <v>1081</v>
      </c>
      <c r="C78" s="38" t="s">
        <v>644</v>
      </c>
      <c r="D78" s="20"/>
      <c r="E78" s="383">
        <f>ROUND(F78-D78,2)</f>
        <v>135000</v>
      </c>
      <c r="F78" s="381">
        <v>135000</v>
      </c>
      <c r="G78" s="319"/>
      <c r="H78" s="74"/>
      <c r="I78" s="320"/>
      <c r="J78" s="74"/>
      <c r="K78" s="91"/>
      <c r="L78" s="91"/>
      <c r="M78" s="91"/>
      <c r="N78" s="91" t="s">
        <v>1007</v>
      </c>
      <c r="O78" s="3"/>
      <c r="P78" s="91"/>
      <c r="Q78" s="3"/>
      <c r="R78" s="67"/>
      <c r="S78" s="244" t="str">
        <f t="shared" si="8"/>
        <v/>
      </c>
      <c r="T78" s="299"/>
      <c r="U78" s="76"/>
      <c r="V78" s="425"/>
      <c r="W78" s="426"/>
      <c r="X78" s="426"/>
      <c r="Y78" s="426"/>
      <c r="Z78" s="426"/>
      <c r="AA78" s="427"/>
    </row>
    <row r="79" spans="1:28" s="318" customFormat="1" ht="11.25" customHeight="1" thickBot="1" x14ac:dyDescent="0.25">
      <c r="A79" s="89"/>
      <c r="B79" s="93" t="s">
        <v>1082</v>
      </c>
      <c r="C79" s="94" t="s">
        <v>645</v>
      </c>
      <c r="D79" s="321"/>
      <c r="E79" s="77">
        <f t="shared" ref="E79" si="13">F79-D79</f>
        <v>1200000</v>
      </c>
      <c r="F79" s="381">
        <v>1200000</v>
      </c>
      <c r="G79" s="322"/>
      <c r="H79" s="323"/>
      <c r="I79" s="324"/>
      <c r="J79" s="323"/>
      <c r="K79" s="91"/>
      <c r="L79" s="91"/>
      <c r="M79" s="91"/>
      <c r="N79" s="91" t="s">
        <v>1007</v>
      </c>
      <c r="O79" s="3"/>
      <c r="P79" s="91"/>
      <c r="Q79" s="3"/>
      <c r="R79" s="67"/>
      <c r="S79" s="244" t="str">
        <f t="shared" si="8"/>
        <v/>
      </c>
      <c r="T79" s="299"/>
      <c r="U79" s="76"/>
      <c r="V79" s="425"/>
      <c r="W79" s="426"/>
      <c r="X79" s="426"/>
      <c r="Y79" s="426"/>
      <c r="Z79" s="426"/>
      <c r="AA79" s="427"/>
    </row>
    <row r="80" spans="1:28" s="318" customFormat="1" ht="12" customHeight="1" thickBot="1" x14ac:dyDescent="0.25">
      <c r="A80" s="89"/>
      <c r="B80" s="15"/>
      <c r="C80" s="15"/>
      <c r="D80" s="325"/>
      <c r="E80" s="325"/>
      <c r="F80" s="325"/>
      <c r="G80" s="325"/>
      <c r="H80" s="325"/>
      <c r="I80" s="326"/>
      <c r="J80" s="326"/>
      <c r="K80" s="91"/>
      <c r="L80" s="91"/>
      <c r="M80" s="91"/>
      <c r="N80" s="91" t="s">
        <v>1007</v>
      </c>
      <c r="O80" s="3"/>
      <c r="P80" s="91"/>
      <c r="Q80" s="3"/>
      <c r="R80" s="67"/>
      <c r="S80" s="244" t="str">
        <f t="shared" si="8"/>
        <v/>
      </c>
      <c r="T80" s="327"/>
      <c r="U80" s="328"/>
      <c r="V80" s="428"/>
      <c r="W80" s="429"/>
      <c r="X80" s="429"/>
      <c r="Y80" s="429"/>
      <c r="Z80" s="429"/>
      <c r="AA80" s="430"/>
    </row>
    <row r="81" spans="1:27" s="318" customFormat="1" ht="12" customHeight="1" x14ac:dyDescent="0.2">
      <c r="A81" s="89"/>
      <c r="B81" s="281" t="s">
        <v>646</v>
      </c>
      <c r="C81" s="281"/>
      <c r="D81" s="313">
        <f>SUM(D77:D79)</f>
        <v>2350000</v>
      </c>
      <c r="E81" s="313"/>
      <c r="F81" s="313">
        <f>SUM(F77:F80)</f>
        <v>3685000</v>
      </c>
      <c r="G81" s="283"/>
      <c r="H81" s="283"/>
      <c r="I81" s="283"/>
      <c r="J81" s="283"/>
      <c r="K81" s="329"/>
      <c r="L81" s="91"/>
      <c r="M81" s="91"/>
      <c r="N81" s="91" t="s">
        <v>1007</v>
      </c>
      <c r="O81" s="3"/>
      <c r="P81" s="91"/>
      <c r="Q81" s="3"/>
      <c r="R81" s="3"/>
      <c r="S81" s="220"/>
      <c r="T81" s="7"/>
      <c r="U81" s="66"/>
      <c r="V81" s="66"/>
      <c r="W81" s="330"/>
      <c r="X81" s="217"/>
      <c r="Y81" s="331"/>
      <c r="Z81" s="89"/>
      <c r="AA81" s="92"/>
    </row>
    <row r="82" spans="1:27" ht="4.5" customHeight="1" thickBot="1" x14ac:dyDescent="0.25">
      <c r="B82" s="65"/>
      <c r="C82" s="65"/>
      <c r="D82" s="65"/>
      <c r="E82" s="65"/>
      <c r="F82" s="332"/>
      <c r="G82" s="65"/>
      <c r="H82" s="332"/>
      <c r="I82" s="333"/>
      <c r="J82" s="333"/>
      <c r="K82" s="218"/>
      <c r="N82" s="68" t="s">
        <v>1007</v>
      </c>
      <c r="O82" s="3"/>
      <c r="R82" s="4"/>
      <c r="S82" s="220"/>
    </row>
    <row r="83" spans="1:27" s="318" customFormat="1" ht="11.25" customHeight="1" x14ac:dyDescent="0.2">
      <c r="A83" s="89"/>
      <c r="B83" s="34" t="s">
        <v>1083</v>
      </c>
      <c r="C83" s="90" t="s">
        <v>647</v>
      </c>
      <c r="D83" s="71"/>
      <c r="E83" s="55"/>
      <c r="F83" s="379">
        <v>235000</v>
      </c>
      <c r="G83" s="309"/>
      <c r="H83" s="334"/>
      <c r="I83" s="317"/>
      <c r="J83" s="72"/>
      <c r="K83" s="91"/>
      <c r="L83" s="91"/>
      <c r="M83" s="91"/>
      <c r="N83" s="91" t="s">
        <v>1007</v>
      </c>
      <c r="O83" s="3"/>
      <c r="P83" s="89"/>
      <c r="Q83" s="89"/>
      <c r="R83" s="89"/>
      <c r="S83" s="220"/>
      <c r="T83" s="89"/>
      <c r="U83" s="89"/>
      <c r="V83" s="89"/>
      <c r="W83" s="89"/>
      <c r="X83" s="217"/>
    </row>
    <row r="84" spans="1:27" s="318" customFormat="1" ht="11.25" customHeight="1" x14ac:dyDescent="0.2">
      <c r="A84" s="89"/>
      <c r="B84" s="36" t="s">
        <v>1084</v>
      </c>
      <c r="C84" s="38" t="s">
        <v>648</v>
      </c>
      <c r="D84" s="73"/>
      <c r="E84" s="335"/>
      <c r="F84" s="379">
        <v>13000</v>
      </c>
      <c r="G84" s="336"/>
      <c r="H84" s="337"/>
      <c r="I84" s="320"/>
      <c r="J84" s="74"/>
      <c r="K84" s="91"/>
      <c r="L84" s="91"/>
      <c r="M84" s="91"/>
      <c r="N84" s="91" t="s">
        <v>1007</v>
      </c>
      <c r="O84" s="3"/>
      <c r="P84" s="89"/>
      <c r="Q84" s="92"/>
      <c r="R84" s="89"/>
      <c r="S84" s="220"/>
      <c r="T84" s="89"/>
      <c r="U84" s="89"/>
      <c r="V84" s="89"/>
      <c r="W84" s="89"/>
      <c r="X84" s="217"/>
    </row>
    <row r="85" spans="1:27" s="318" customFormat="1" ht="11.25" customHeight="1" thickBot="1" x14ac:dyDescent="0.25">
      <c r="A85" s="89"/>
      <c r="B85" s="93" t="s">
        <v>1085</v>
      </c>
      <c r="C85" s="94" t="s">
        <v>649</v>
      </c>
      <c r="D85" s="77"/>
      <c r="E85" s="56"/>
      <c r="F85" s="382">
        <v>-11500</v>
      </c>
      <c r="G85" s="311"/>
      <c r="H85" s="338"/>
      <c r="I85" s="324"/>
      <c r="J85" s="323"/>
      <c r="K85" s="91"/>
      <c r="L85" s="91"/>
      <c r="M85" s="91"/>
      <c r="N85" s="91" t="s">
        <v>1007</v>
      </c>
      <c r="O85" s="3"/>
      <c r="P85" s="89"/>
      <c r="Q85" s="89"/>
      <c r="R85" s="89"/>
      <c r="S85" s="220"/>
      <c r="T85" s="89"/>
      <c r="U85" s="89"/>
      <c r="V85" s="89"/>
      <c r="W85" s="89"/>
      <c r="X85" s="217"/>
    </row>
    <row r="86" spans="1:27" s="318" customFormat="1" ht="14.25" x14ac:dyDescent="0.2">
      <c r="A86" s="89"/>
      <c r="B86" s="6"/>
      <c r="C86" s="6"/>
      <c r="D86" s="339"/>
      <c r="E86" s="339"/>
      <c r="F86" s="339"/>
      <c r="G86" s="339"/>
      <c r="H86" s="339"/>
      <c r="I86" s="326"/>
      <c r="J86" s="326"/>
      <c r="K86" s="91"/>
      <c r="L86" s="91"/>
      <c r="M86" s="91"/>
      <c r="N86" s="91" t="s">
        <v>1007</v>
      </c>
      <c r="O86" s="3"/>
      <c r="P86" s="91"/>
      <c r="Q86" s="3"/>
      <c r="R86" s="3"/>
      <c r="S86" s="220"/>
      <c r="T86" s="3"/>
      <c r="U86" s="4"/>
      <c r="V86" s="4"/>
      <c r="W86" s="68"/>
      <c r="X86" s="217"/>
    </row>
    <row r="87" spans="1:27" s="318" customFormat="1" ht="12.75" customHeight="1" x14ac:dyDescent="0.2">
      <c r="A87" s="89"/>
      <c r="B87" s="281" t="s">
        <v>650</v>
      </c>
      <c r="C87" s="281"/>
      <c r="D87" s="313">
        <f>D72-SUM(D50,D52:D53)+D81</f>
        <v>24000000</v>
      </c>
      <c r="E87" s="313"/>
      <c r="F87" s="313">
        <f>F72-SUM(F50,F52:F53)+F81</f>
        <v>25986000</v>
      </c>
      <c r="G87" s="283"/>
      <c r="H87" s="283"/>
      <c r="I87" s="283"/>
      <c r="J87" s="283"/>
      <c r="K87" s="91"/>
      <c r="L87" s="91"/>
      <c r="M87" s="91"/>
      <c r="N87" s="91" t="s">
        <v>1007</v>
      </c>
      <c r="O87" s="3"/>
      <c r="P87" s="91"/>
      <c r="Q87" s="3"/>
      <c r="R87" s="3"/>
      <c r="S87" s="220"/>
      <c r="T87" s="3"/>
      <c r="U87" s="4"/>
      <c r="V87" s="4"/>
      <c r="W87" s="68"/>
      <c r="X87" s="217"/>
    </row>
    <row r="88" spans="1:27" s="318" customFormat="1" ht="14.25" x14ac:dyDescent="0.2">
      <c r="A88" s="89"/>
      <c r="B88" s="6"/>
      <c r="C88" s="6"/>
      <c r="D88" s="339"/>
      <c r="E88" s="339"/>
      <c r="F88" s="339"/>
      <c r="G88" s="340"/>
      <c r="H88" s="340"/>
      <c r="I88" s="341"/>
      <c r="J88" s="341"/>
      <c r="K88" s="91"/>
      <c r="L88" s="91"/>
      <c r="M88" s="91"/>
      <c r="N88" s="91" t="s">
        <v>1007</v>
      </c>
      <c r="O88" s="3"/>
      <c r="P88" s="91"/>
      <c r="Q88" s="3"/>
      <c r="R88" s="3"/>
      <c r="S88" s="220"/>
      <c r="T88" s="3"/>
      <c r="U88" s="4"/>
      <c r="V88" s="4"/>
      <c r="W88" s="68"/>
      <c r="X88" s="217"/>
    </row>
    <row r="89" spans="1:27" s="318" customFormat="1" ht="12.75" customHeight="1" x14ac:dyDescent="0.2">
      <c r="A89" s="89"/>
      <c r="B89" s="281" t="s">
        <v>651</v>
      </c>
      <c r="C89" s="281"/>
      <c r="D89" s="313">
        <f>D23-D87</f>
        <v>2620000</v>
      </c>
      <c r="E89" s="313"/>
      <c r="F89" s="342">
        <f>F23-F87</f>
        <v>634000</v>
      </c>
      <c r="G89" s="283"/>
      <c r="H89" s="283"/>
      <c r="I89" s="283"/>
      <c r="J89" s="283"/>
      <c r="K89" s="91"/>
      <c r="L89" s="91"/>
      <c r="M89" s="91"/>
      <c r="N89" s="91" t="s">
        <v>1007</v>
      </c>
      <c r="O89" s="3"/>
      <c r="P89" s="91"/>
      <c r="Q89" s="3"/>
      <c r="R89" s="3"/>
      <c r="S89" s="220"/>
      <c r="T89" s="3"/>
      <c r="U89" s="4"/>
      <c r="V89" s="4"/>
      <c r="W89" s="68"/>
      <c r="X89" s="217"/>
    </row>
    <row r="90" spans="1:27" ht="12" customHeight="1" x14ac:dyDescent="0.2">
      <c r="A90" s="6"/>
      <c r="B90" s="6"/>
      <c r="C90" s="6"/>
      <c r="D90" s="63"/>
      <c r="E90" s="63"/>
      <c r="F90" s="63"/>
      <c r="H90" s="68"/>
      <c r="I90" s="333"/>
      <c r="J90" s="333"/>
      <c r="K90" s="6"/>
      <c r="L90" s="6"/>
      <c r="M90" s="6"/>
      <c r="N90" s="6" t="s">
        <v>1007</v>
      </c>
      <c r="O90" s="3"/>
      <c r="P90" s="3"/>
      <c r="Q90" s="3"/>
      <c r="R90" s="3"/>
      <c r="S90" s="220"/>
      <c r="T90" s="3"/>
      <c r="U90" s="4"/>
      <c r="V90" s="4"/>
      <c r="W90" s="68"/>
      <c r="Y90" s="295"/>
      <c r="Z90" s="219"/>
      <c r="AA90" s="219"/>
    </row>
    <row r="91" spans="1:27" ht="12" customHeight="1" thickBot="1" x14ac:dyDescent="0.25">
      <c r="A91" s="6"/>
      <c r="B91" s="389" t="s">
        <v>652</v>
      </c>
      <c r="C91" s="6"/>
      <c r="D91" s="63"/>
      <c r="E91" s="63"/>
      <c r="F91" s="63"/>
      <c r="G91" s="95" t="s">
        <v>1086</v>
      </c>
      <c r="H91" s="96">
        <v>100</v>
      </c>
      <c r="I91" s="343"/>
      <c r="J91" s="343"/>
      <c r="K91" s="6"/>
      <c r="L91" s="6"/>
      <c r="M91" s="6"/>
      <c r="N91" s="6" t="s">
        <v>1007</v>
      </c>
      <c r="O91" s="3"/>
      <c r="P91" s="3"/>
      <c r="Q91" s="3"/>
      <c r="R91" s="3"/>
      <c r="S91" s="220"/>
      <c r="T91" s="3"/>
      <c r="U91" s="4"/>
      <c r="V91" s="4"/>
      <c r="W91" s="68"/>
      <c r="Y91" s="75"/>
      <c r="Z91" s="3"/>
    </row>
    <row r="92" spans="1:27" ht="12" customHeight="1" x14ac:dyDescent="0.2">
      <c r="A92" s="6"/>
      <c r="B92" s="34" t="s">
        <v>1087</v>
      </c>
      <c r="C92" s="344" t="s">
        <v>654</v>
      </c>
      <c r="D92" s="345"/>
      <c r="E92" s="63"/>
      <c r="F92" s="89"/>
      <c r="G92" s="8"/>
      <c r="H92" s="8"/>
      <c r="I92" s="343"/>
      <c r="J92" s="343"/>
      <c r="K92" s="6"/>
      <c r="L92" s="6"/>
      <c r="M92" s="6"/>
      <c r="N92" s="6" t="s">
        <v>1088</v>
      </c>
      <c r="O92" s="3"/>
      <c r="P92" s="3"/>
      <c r="Q92" s="3"/>
      <c r="R92" s="3"/>
      <c r="S92" s="220"/>
      <c r="T92" s="281" t="s">
        <v>653</v>
      </c>
      <c r="U92" s="313">
        <v>100</v>
      </c>
      <c r="V92" s="4"/>
      <c r="W92" s="68"/>
      <c r="Y92" s="75"/>
      <c r="Z92" s="3"/>
    </row>
    <row r="93" spans="1:27" ht="12" customHeight="1" x14ac:dyDescent="0.2">
      <c r="A93" s="6"/>
      <c r="B93" s="36" t="s">
        <v>1089</v>
      </c>
      <c r="C93" s="346" t="s">
        <v>655</v>
      </c>
      <c r="D93" s="347"/>
      <c r="E93" s="63"/>
      <c r="F93" s="89"/>
      <c r="G93" s="348"/>
      <c r="H93" s="348"/>
      <c r="I93" s="343"/>
      <c r="J93" s="343"/>
      <c r="K93" s="6"/>
      <c r="L93" s="6"/>
      <c r="M93" s="6"/>
      <c r="N93" s="6" t="s">
        <v>1090</v>
      </c>
      <c r="O93" s="3"/>
      <c r="P93" s="3"/>
      <c r="Q93" s="3"/>
      <c r="R93" s="3"/>
      <c r="S93" s="220"/>
      <c r="T93" s="281" t="s">
        <v>260</v>
      </c>
      <c r="U93" s="281"/>
      <c r="V93" s="4"/>
      <c r="W93" s="68"/>
      <c r="Y93" s="75"/>
      <c r="Z93" s="3"/>
    </row>
    <row r="94" spans="1:27" ht="12" customHeight="1" x14ac:dyDescent="0.2">
      <c r="A94" s="6"/>
      <c r="B94" s="36" t="s">
        <v>1091</v>
      </c>
      <c r="C94" s="346" t="s">
        <v>657</v>
      </c>
      <c r="D94" s="347"/>
      <c r="E94" s="63"/>
      <c r="F94" s="89"/>
      <c r="G94" s="349"/>
      <c r="H94" s="349"/>
      <c r="I94" s="343"/>
      <c r="J94" s="343"/>
      <c r="K94" s="6"/>
      <c r="L94" s="6"/>
      <c r="M94" s="6"/>
      <c r="N94" s="6" t="s">
        <v>1092</v>
      </c>
      <c r="O94" s="3"/>
      <c r="P94" s="3"/>
      <c r="Q94" s="3"/>
      <c r="R94" s="3"/>
      <c r="S94" s="220"/>
      <c r="T94" s="350" t="s">
        <v>656</v>
      </c>
      <c r="U94" s="348"/>
      <c r="Y94" s="75"/>
      <c r="Z94" s="3"/>
      <c r="AA94" s="351"/>
    </row>
    <row r="95" spans="1:27" ht="12" customHeight="1" x14ac:dyDescent="0.2">
      <c r="A95" s="6"/>
      <c r="B95" s="36" t="s">
        <v>1093</v>
      </c>
      <c r="C95" s="346" t="s">
        <v>659</v>
      </c>
      <c r="D95" s="347"/>
      <c r="E95" s="63"/>
      <c r="F95" s="3"/>
      <c r="G95" s="32"/>
      <c r="H95" s="84"/>
      <c r="I95" s="343"/>
      <c r="J95" s="343"/>
      <c r="K95" s="6"/>
      <c r="L95" s="6"/>
      <c r="M95" s="6"/>
      <c r="N95" s="6" t="s">
        <v>1094</v>
      </c>
      <c r="O95" s="3"/>
      <c r="P95" s="3"/>
      <c r="Q95" s="3"/>
      <c r="R95" s="3"/>
      <c r="S95" s="220"/>
      <c r="T95" s="82" t="s">
        <v>658</v>
      </c>
      <c r="U95" s="349"/>
      <c r="Y95" s="75"/>
      <c r="Z95" s="3"/>
      <c r="AA95" s="351"/>
    </row>
    <row r="96" spans="1:27" s="355" customFormat="1" ht="12" customHeight="1" thickBot="1" x14ac:dyDescent="0.25">
      <c r="A96" s="6"/>
      <c r="B96" s="93" t="s">
        <v>1095</v>
      </c>
      <c r="C96" s="352" t="s">
        <v>660</v>
      </c>
      <c r="D96" s="353"/>
      <c r="E96" s="63"/>
      <c r="F96" s="52"/>
      <c r="G96" s="88"/>
      <c r="H96" s="32"/>
      <c r="I96" s="343"/>
      <c r="J96" s="343"/>
      <c r="K96" s="6"/>
      <c r="L96" s="6"/>
      <c r="M96" s="6"/>
      <c r="N96" s="6" t="s">
        <v>1096</v>
      </c>
      <c r="O96" s="3"/>
      <c r="P96" s="64"/>
      <c r="Q96" s="3"/>
      <c r="R96" s="3"/>
      <c r="S96" s="220"/>
      <c r="T96" s="85" t="s">
        <v>1097</v>
      </c>
      <c r="U96" s="32"/>
      <c r="V96" s="78"/>
      <c r="W96" s="79"/>
      <c r="X96" s="217"/>
      <c r="Y96" s="221"/>
      <c r="Z96" s="64"/>
      <c r="AA96" s="354"/>
    </row>
    <row r="97" spans="1:27" s="227" customFormat="1" ht="12" customHeight="1" x14ac:dyDescent="0.2">
      <c r="A97" s="6"/>
      <c r="B97" s="281" t="s">
        <v>661</v>
      </c>
      <c r="C97" s="281"/>
      <c r="D97" s="313">
        <f>SUM(D92:D96)</f>
        <v>0</v>
      </c>
      <c r="E97" s="63"/>
      <c r="F97" s="63"/>
      <c r="G97" s="88"/>
      <c r="H97" s="88"/>
      <c r="I97" s="343"/>
      <c r="J97" s="343"/>
      <c r="K97" s="6"/>
      <c r="L97" s="6"/>
      <c r="M97" s="6"/>
      <c r="N97" s="6" t="s">
        <v>1098</v>
      </c>
      <c r="O97" s="3"/>
      <c r="P97" s="7"/>
      <c r="Q97" s="3"/>
      <c r="R97" s="3"/>
      <c r="S97" s="220"/>
      <c r="T97" s="88" t="s">
        <v>662</v>
      </c>
      <c r="U97" s="88"/>
      <c r="V97" s="78"/>
      <c r="W97" s="79"/>
      <c r="X97" s="217"/>
      <c r="Y97" s="356"/>
      <c r="Z97" s="7"/>
      <c r="AA97" s="357"/>
    </row>
    <row r="98" spans="1:27" ht="12" customHeight="1" x14ac:dyDescent="0.2">
      <c r="A98" s="6"/>
      <c r="B98" s="281" t="s">
        <v>663</v>
      </c>
      <c r="C98" s="281"/>
      <c r="D98" s="313">
        <f>MIN(0,D74)+D97</f>
        <v>0</v>
      </c>
      <c r="E98" s="63"/>
      <c r="F98" s="63"/>
      <c r="G98" s="86" t="s">
        <v>1099</v>
      </c>
      <c r="H98" s="87"/>
      <c r="I98" s="343"/>
      <c r="J98" s="343"/>
      <c r="K98" s="6"/>
      <c r="L98" s="6"/>
      <c r="M98" s="6"/>
      <c r="N98" s="6" t="s">
        <v>1100</v>
      </c>
      <c r="O98" s="3"/>
      <c r="P98" s="3"/>
      <c r="Q98" s="3"/>
      <c r="R98" s="3"/>
      <c r="S98" s="220"/>
      <c r="T98" s="358" t="s">
        <v>1127</v>
      </c>
      <c r="U98" s="359"/>
      <c r="Y98" s="75"/>
      <c r="Z98" s="3"/>
    </row>
    <row r="99" spans="1:27" ht="14.25" x14ac:dyDescent="0.2">
      <c r="A99" s="6"/>
      <c r="B99" s="6"/>
      <c r="C99" s="6"/>
      <c r="D99" s="6"/>
      <c r="E99" s="6"/>
      <c r="F99" s="6"/>
      <c r="G99" s="6"/>
      <c r="H99" s="6"/>
      <c r="I99" s="6"/>
      <c r="J99" s="6"/>
      <c r="K99" s="6"/>
      <c r="L99" s="6"/>
      <c r="M99" s="6"/>
      <c r="N99" s="6" t="s">
        <v>1007</v>
      </c>
      <c r="O99" s="3"/>
      <c r="P99" s="3"/>
      <c r="Q99" s="3"/>
      <c r="R99" s="3"/>
      <c r="S99" s="220"/>
      <c r="T99" s="3"/>
      <c r="Y99" s="75"/>
      <c r="Z99" s="3"/>
    </row>
    <row r="100" spans="1:27" ht="14.25" x14ac:dyDescent="0.2">
      <c r="A100" s="6"/>
      <c r="B100" s="6"/>
      <c r="C100" s="6"/>
      <c r="D100" s="6"/>
      <c r="E100" s="6"/>
      <c r="F100" s="6"/>
      <c r="G100" s="6"/>
      <c r="H100" s="6"/>
      <c r="I100" s="6"/>
      <c r="J100" s="6"/>
      <c r="K100" s="6"/>
      <c r="L100" s="6"/>
      <c r="M100" s="6"/>
      <c r="N100" s="6" t="s">
        <v>1007</v>
      </c>
      <c r="O100" s="3"/>
      <c r="P100" s="3"/>
      <c r="Q100" s="3"/>
      <c r="R100" s="3"/>
      <c r="S100" s="220"/>
      <c r="T100" s="3"/>
      <c r="Y100" s="75"/>
      <c r="Z100" s="3"/>
    </row>
    <row r="101" spans="1:27" ht="14.25" x14ac:dyDescent="0.2">
      <c r="A101" s="6"/>
      <c r="B101" s="6"/>
      <c r="C101" s="6"/>
      <c r="D101" s="6"/>
      <c r="E101" s="6"/>
      <c r="F101" s="6"/>
      <c r="G101" s="6"/>
      <c r="H101" s="6"/>
      <c r="I101" s="6"/>
      <c r="J101" s="6"/>
      <c r="K101" s="6"/>
      <c r="L101" s="6"/>
      <c r="M101" s="6"/>
      <c r="N101" s="6" t="s">
        <v>1007</v>
      </c>
      <c r="O101" s="3"/>
      <c r="P101" s="3"/>
      <c r="Q101" s="3"/>
      <c r="R101" s="3"/>
      <c r="S101" s="220"/>
      <c r="T101" s="3"/>
      <c r="Y101" s="75"/>
      <c r="Z101" s="3"/>
    </row>
    <row r="102" spans="1:27" ht="14.25" x14ac:dyDescent="0.2">
      <c r="A102" s="6"/>
      <c r="B102" s="6"/>
      <c r="C102" s="6"/>
      <c r="D102" s="6"/>
      <c r="E102" s="6"/>
      <c r="F102" s="6"/>
      <c r="G102" s="6"/>
      <c r="H102" s="6"/>
      <c r="I102" s="6"/>
      <c r="J102" s="6"/>
      <c r="K102" s="6"/>
      <c r="L102" s="6"/>
      <c r="M102" s="6"/>
      <c r="N102" s="6" t="s">
        <v>1007</v>
      </c>
      <c r="O102" s="3"/>
      <c r="P102" s="3"/>
      <c r="Q102" s="3"/>
      <c r="R102" s="3"/>
      <c r="S102" s="220"/>
      <c r="T102" s="3"/>
      <c r="Y102" s="75"/>
      <c r="Z102" s="3"/>
    </row>
    <row r="103" spans="1:27" ht="14.25" x14ac:dyDescent="0.2">
      <c r="A103" s="6"/>
      <c r="B103" s="6"/>
      <c r="C103" s="6"/>
      <c r="D103" s="6"/>
      <c r="E103" s="6"/>
      <c r="F103" s="6"/>
      <c r="G103" s="6"/>
      <c r="H103" s="6"/>
      <c r="I103" s="6"/>
      <c r="J103" s="6"/>
      <c r="K103" s="6"/>
      <c r="L103" s="6"/>
      <c r="M103" s="6"/>
      <c r="N103" s="6" t="s">
        <v>1007</v>
      </c>
      <c r="O103" s="3"/>
      <c r="P103" s="3"/>
      <c r="Q103" s="3"/>
      <c r="R103" s="3"/>
      <c r="S103" s="220"/>
      <c r="T103" s="3"/>
      <c r="Y103" s="75"/>
      <c r="Z103" s="3"/>
    </row>
    <row r="104" spans="1:27" ht="14.25" x14ac:dyDescent="0.2">
      <c r="A104" s="6"/>
      <c r="B104" s="6"/>
      <c r="C104" s="6"/>
      <c r="D104" s="6"/>
      <c r="E104" s="6"/>
      <c r="F104" s="6"/>
      <c r="G104" s="6"/>
      <c r="H104" s="6"/>
      <c r="I104" s="6"/>
      <c r="J104" s="6"/>
      <c r="K104" s="6"/>
      <c r="L104" s="6"/>
      <c r="M104" s="6"/>
      <c r="N104" s="6" t="s">
        <v>1007</v>
      </c>
      <c r="O104" s="3"/>
      <c r="P104" s="3"/>
      <c r="Q104" s="3"/>
      <c r="R104" s="3"/>
      <c r="S104" s="220"/>
      <c r="T104" s="3"/>
      <c r="Y104" s="75"/>
      <c r="Z104" s="3"/>
    </row>
    <row r="105" spans="1:27" ht="14.25" x14ac:dyDescent="0.2">
      <c r="A105" s="6"/>
      <c r="B105" s="6"/>
      <c r="C105" s="6"/>
      <c r="D105" s="6"/>
      <c r="E105" s="6"/>
      <c r="F105" s="6"/>
      <c r="G105" s="6"/>
      <c r="H105" s="6"/>
      <c r="I105" s="6"/>
      <c r="J105" s="6"/>
      <c r="K105" s="6"/>
      <c r="L105" s="6"/>
      <c r="M105" s="6"/>
      <c r="N105" s="6" t="s">
        <v>1007</v>
      </c>
      <c r="O105" s="3"/>
      <c r="P105" s="3"/>
      <c r="Q105" s="3"/>
      <c r="R105" s="3"/>
      <c r="S105" s="220"/>
      <c r="T105" s="3"/>
      <c r="Y105" s="75"/>
      <c r="Z105" s="3"/>
    </row>
    <row r="106" spans="1:27" ht="14.25" hidden="1" x14ac:dyDescent="0.2">
      <c r="A106" s="360"/>
      <c r="B106" s="360" t="s">
        <v>1004</v>
      </c>
      <c r="C106" s="361" t="s">
        <v>1101</v>
      </c>
      <c r="D106" s="6"/>
      <c r="E106" s="3"/>
      <c r="F106" s="6"/>
      <c r="G106" s="6"/>
      <c r="H106" s="6"/>
      <c r="I106" s="6"/>
      <c r="J106" s="6"/>
      <c r="K106" s="6"/>
      <c r="L106" s="6"/>
      <c r="M106" s="6"/>
      <c r="N106" s="6" t="s">
        <v>1007</v>
      </c>
      <c r="O106" s="3"/>
      <c r="P106" s="3"/>
      <c r="Q106" s="3"/>
      <c r="R106" s="3"/>
      <c r="S106" s="220"/>
      <c r="T106" s="3"/>
      <c r="Y106" s="75"/>
      <c r="Z106" s="3"/>
    </row>
    <row r="107" spans="1:27" ht="14.25" hidden="1" x14ac:dyDescent="0.2">
      <c r="A107" s="360"/>
      <c r="B107" s="362" t="s">
        <v>1009</v>
      </c>
      <c r="C107" s="361">
        <v>38</v>
      </c>
      <c r="D107" s="3"/>
      <c r="E107" s="3"/>
      <c r="F107" s="3"/>
      <c r="G107" s="3"/>
      <c r="H107" s="3"/>
      <c r="I107" s="3"/>
      <c r="J107" s="3"/>
      <c r="K107" s="3"/>
      <c r="L107" s="3"/>
      <c r="M107" s="3"/>
      <c r="N107" s="67" t="s">
        <v>1007</v>
      </c>
      <c r="O107" s="3"/>
      <c r="P107" s="3"/>
      <c r="Q107" s="3"/>
      <c r="R107" s="3"/>
      <c r="S107" s="220"/>
      <c r="T107" s="3"/>
      <c r="Y107" s="75"/>
      <c r="Z107" s="3"/>
    </row>
    <row r="108" spans="1:27" ht="14.25" hidden="1" x14ac:dyDescent="0.2">
      <c r="A108" s="360"/>
      <c r="B108" s="362" t="s">
        <v>1013</v>
      </c>
      <c r="C108" s="361">
        <v>40</v>
      </c>
      <c r="D108" s="3"/>
      <c r="E108" s="3"/>
      <c r="F108" s="3"/>
      <c r="G108" s="3"/>
      <c r="H108" s="3"/>
      <c r="I108" s="3"/>
      <c r="J108" s="3"/>
      <c r="K108" s="3"/>
      <c r="L108" s="3"/>
      <c r="M108" s="3"/>
      <c r="N108" s="67" t="s">
        <v>1007</v>
      </c>
      <c r="O108" s="3"/>
      <c r="P108" s="3"/>
      <c r="Q108" s="3"/>
      <c r="R108" s="3"/>
      <c r="S108" s="220"/>
      <c r="T108" s="3"/>
      <c r="Y108" s="75"/>
      <c r="Z108" s="3"/>
    </row>
    <row r="109" spans="1:27" ht="14.25" hidden="1" x14ac:dyDescent="0.2">
      <c r="A109" s="360"/>
      <c r="B109" s="362" t="s">
        <v>1016</v>
      </c>
      <c r="C109" s="361" t="s">
        <v>1102</v>
      </c>
      <c r="D109" s="3"/>
      <c r="E109" s="3"/>
      <c r="F109" s="3"/>
      <c r="G109" s="3"/>
      <c r="H109" s="3"/>
      <c r="I109" s="3"/>
      <c r="J109" s="3"/>
      <c r="K109" s="3"/>
      <c r="L109" s="3"/>
      <c r="M109" s="3"/>
      <c r="N109" s="67" t="s">
        <v>1007</v>
      </c>
      <c r="O109" s="3"/>
      <c r="P109" s="3"/>
      <c r="Q109" s="3"/>
      <c r="R109" s="3"/>
      <c r="S109" s="220"/>
      <c r="T109" s="3"/>
      <c r="Y109" s="75"/>
      <c r="Z109" s="3"/>
    </row>
    <row r="110" spans="1:27" ht="14.25" hidden="1" x14ac:dyDescent="0.2">
      <c r="A110" s="360"/>
      <c r="B110" s="362" t="s">
        <v>1019</v>
      </c>
      <c r="C110" s="361" t="s">
        <v>1103</v>
      </c>
      <c r="D110" s="3"/>
      <c r="E110" s="3"/>
      <c r="F110" s="3"/>
      <c r="G110" s="3"/>
      <c r="H110" s="3"/>
      <c r="I110" s="3"/>
      <c r="J110" s="3"/>
      <c r="K110" s="3"/>
      <c r="L110" s="3"/>
      <c r="M110" s="3"/>
      <c r="N110" s="67" t="s">
        <v>1007</v>
      </c>
      <c r="O110" s="3"/>
      <c r="P110" s="3"/>
      <c r="Q110" s="3"/>
      <c r="R110" s="3"/>
      <c r="S110" s="220"/>
      <c r="T110" s="3"/>
      <c r="Y110" s="75"/>
      <c r="Z110" s="3"/>
    </row>
    <row r="111" spans="1:27" ht="14.25" hidden="1" x14ac:dyDescent="0.2">
      <c r="A111" s="360"/>
      <c r="B111" s="362" t="s">
        <v>1022</v>
      </c>
      <c r="C111" s="361" t="s">
        <v>1104</v>
      </c>
      <c r="D111" s="3"/>
      <c r="E111" s="3"/>
      <c r="F111" s="3"/>
      <c r="G111" s="3"/>
      <c r="H111" s="3"/>
      <c r="I111" s="3"/>
      <c r="J111" s="3"/>
      <c r="K111" s="3"/>
      <c r="L111" s="3"/>
      <c r="M111" s="3"/>
      <c r="N111" s="67" t="s">
        <v>1007</v>
      </c>
      <c r="O111" s="3"/>
      <c r="P111" s="3"/>
      <c r="Q111" s="3"/>
      <c r="R111" s="3"/>
      <c r="S111" s="220"/>
      <c r="T111" s="3"/>
      <c r="Y111" s="75"/>
      <c r="Z111" s="3"/>
    </row>
    <row r="112" spans="1:27" ht="14.25" hidden="1" x14ac:dyDescent="0.2">
      <c r="A112" s="360"/>
      <c r="B112" s="362" t="s">
        <v>1025</v>
      </c>
      <c r="C112" s="361">
        <v>46</v>
      </c>
      <c r="D112" s="3"/>
      <c r="E112" s="3"/>
      <c r="F112" s="3"/>
      <c r="G112" s="3"/>
      <c r="H112" s="3"/>
      <c r="I112" s="3"/>
      <c r="J112" s="3"/>
      <c r="K112" s="3"/>
      <c r="L112" s="3"/>
      <c r="M112" s="3"/>
      <c r="N112" s="67" t="s">
        <v>1007</v>
      </c>
      <c r="O112" s="3"/>
      <c r="P112" s="3"/>
      <c r="Q112" s="3"/>
      <c r="R112" s="3"/>
      <c r="S112" s="220"/>
      <c r="T112" s="3"/>
      <c r="Y112" s="75"/>
      <c r="Z112" s="3"/>
    </row>
    <row r="113" spans="1:26" ht="14.25" hidden="1" x14ac:dyDescent="0.2">
      <c r="A113" s="360"/>
      <c r="B113" s="362" t="s">
        <v>1028</v>
      </c>
      <c r="C113" s="361">
        <v>7</v>
      </c>
      <c r="D113" s="3"/>
      <c r="E113" s="3"/>
      <c r="F113" s="3"/>
      <c r="G113" s="3"/>
      <c r="H113" s="3"/>
      <c r="I113" s="3"/>
      <c r="J113" s="3"/>
      <c r="K113" s="3"/>
      <c r="L113" s="3"/>
      <c r="M113" s="3"/>
      <c r="N113" s="67" t="s">
        <v>1007</v>
      </c>
      <c r="O113" s="3"/>
      <c r="P113" s="3"/>
      <c r="Q113" s="3"/>
      <c r="R113" s="3"/>
      <c r="S113" s="220"/>
      <c r="T113" s="3"/>
      <c r="Y113" s="75"/>
      <c r="Z113" s="3"/>
    </row>
    <row r="114" spans="1:26" ht="14.25" hidden="1" x14ac:dyDescent="0.2">
      <c r="A114" s="360"/>
      <c r="B114" s="363" t="s">
        <v>1105</v>
      </c>
      <c r="C114" s="361" t="e">
        <v>#N/A</v>
      </c>
      <c r="D114" s="3"/>
      <c r="E114" s="3"/>
      <c r="F114" s="3"/>
      <c r="G114" s="3"/>
      <c r="H114" s="3"/>
      <c r="I114" s="3"/>
      <c r="J114" s="3"/>
      <c r="K114" s="3"/>
      <c r="L114" s="3"/>
      <c r="M114" s="3"/>
      <c r="N114" s="67" t="s">
        <v>1007</v>
      </c>
      <c r="O114" s="3"/>
      <c r="P114" s="3"/>
      <c r="Q114" s="3"/>
      <c r="R114" s="3"/>
      <c r="S114" s="220"/>
      <c r="T114" s="3"/>
      <c r="Y114" s="75"/>
      <c r="Z114" s="3"/>
    </row>
    <row r="115" spans="1:26" ht="14.25" hidden="1" x14ac:dyDescent="0.2">
      <c r="A115" s="360"/>
      <c r="B115" s="362" t="s">
        <v>304</v>
      </c>
      <c r="C115" s="361">
        <v>60</v>
      </c>
      <c r="D115" s="3"/>
      <c r="E115" s="3"/>
      <c r="F115" s="3"/>
      <c r="G115" s="3"/>
      <c r="H115" s="3"/>
      <c r="I115" s="3"/>
      <c r="J115" s="3"/>
      <c r="K115" s="3"/>
      <c r="L115" s="3"/>
      <c r="M115" s="3"/>
      <c r="N115" s="67" t="s">
        <v>1007</v>
      </c>
      <c r="O115" s="3"/>
      <c r="P115" s="3"/>
      <c r="Q115" s="3"/>
      <c r="R115" s="3"/>
      <c r="S115" s="220"/>
      <c r="T115" s="3"/>
      <c r="Y115" s="75"/>
      <c r="Z115" s="3"/>
    </row>
    <row r="116" spans="1:26" ht="14.25" hidden="1" x14ac:dyDescent="0.2">
      <c r="A116" s="360"/>
      <c r="B116" s="362" t="s">
        <v>664</v>
      </c>
      <c r="C116" s="361">
        <v>61</v>
      </c>
      <c r="D116" s="3"/>
      <c r="E116" s="3"/>
      <c r="F116" s="3"/>
      <c r="G116" s="3"/>
      <c r="H116" s="3"/>
      <c r="I116" s="3"/>
      <c r="J116" s="3"/>
      <c r="K116" s="3"/>
      <c r="L116" s="3"/>
      <c r="M116" s="3"/>
      <c r="N116" s="67" t="s">
        <v>1007</v>
      </c>
      <c r="O116" s="3"/>
      <c r="P116" s="3"/>
      <c r="Q116" s="3"/>
      <c r="R116" s="3"/>
      <c r="S116" s="220"/>
      <c r="T116" s="3"/>
      <c r="Y116" s="75"/>
      <c r="Z116" s="3"/>
    </row>
    <row r="117" spans="1:26" ht="14.25" hidden="1" x14ac:dyDescent="0.2">
      <c r="A117" s="360"/>
      <c r="B117" s="362" t="s">
        <v>312</v>
      </c>
      <c r="C117" s="361">
        <v>62</v>
      </c>
      <c r="D117" s="3"/>
      <c r="E117" s="3"/>
      <c r="F117" s="3"/>
      <c r="G117" s="3"/>
      <c r="H117" s="3"/>
      <c r="I117" s="3"/>
      <c r="J117" s="3"/>
      <c r="L117" s="3"/>
      <c r="M117" s="3"/>
      <c r="N117" s="67" t="s">
        <v>1007</v>
      </c>
      <c r="O117" s="3"/>
      <c r="P117" s="3"/>
      <c r="Q117" s="3"/>
      <c r="R117" s="3"/>
      <c r="S117" s="220"/>
      <c r="T117" s="3"/>
      <c r="Y117" s="75"/>
      <c r="Z117" s="3"/>
    </row>
    <row r="118" spans="1:26" ht="14.25" hidden="1" x14ac:dyDescent="0.2">
      <c r="A118" s="360"/>
      <c r="B118" s="362" t="s">
        <v>314</v>
      </c>
      <c r="C118" s="361">
        <v>65</v>
      </c>
      <c r="D118" s="3"/>
      <c r="E118" s="3"/>
      <c r="F118" s="3"/>
      <c r="G118" s="3"/>
      <c r="H118" s="3"/>
      <c r="I118" s="3"/>
      <c r="J118" s="3"/>
      <c r="L118" s="3"/>
      <c r="M118" s="3"/>
      <c r="N118" s="68" t="s">
        <v>1007</v>
      </c>
      <c r="O118" s="3"/>
      <c r="Q118" s="3"/>
      <c r="R118" s="3"/>
      <c r="S118" s="220"/>
      <c r="T118" s="3"/>
    </row>
    <row r="119" spans="1:26" ht="14.25" hidden="1" x14ac:dyDescent="0.2">
      <c r="A119" s="360"/>
      <c r="B119" s="364" t="s">
        <v>316</v>
      </c>
      <c r="C119" s="361">
        <v>66</v>
      </c>
      <c r="L119" s="3"/>
      <c r="M119" s="3"/>
      <c r="N119" s="68" t="s">
        <v>1007</v>
      </c>
      <c r="O119" s="3"/>
      <c r="Q119" s="3"/>
      <c r="R119" s="3"/>
      <c r="S119" s="220"/>
      <c r="T119" s="3"/>
    </row>
    <row r="120" spans="1:26" ht="14.25" hidden="1" x14ac:dyDescent="0.2">
      <c r="A120" s="360"/>
      <c r="B120" s="364" t="s">
        <v>665</v>
      </c>
      <c r="C120" s="361">
        <v>67</v>
      </c>
      <c r="N120" s="68" t="s">
        <v>1007</v>
      </c>
      <c r="O120" s="3"/>
      <c r="Q120" s="3"/>
      <c r="R120" s="3"/>
      <c r="S120" s="220"/>
      <c r="T120" s="3"/>
    </row>
    <row r="121" spans="1:26" ht="14.25" hidden="1" x14ac:dyDescent="0.2">
      <c r="A121" s="360"/>
      <c r="B121" s="364" t="s">
        <v>318</v>
      </c>
      <c r="C121" s="361">
        <v>68</v>
      </c>
      <c r="N121" s="68" t="s">
        <v>1007</v>
      </c>
      <c r="O121" s="3"/>
      <c r="Q121" s="3"/>
      <c r="R121" s="3"/>
      <c r="S121" s="220"/>
      <c r="T121" s="3"/>
    </row>
    <row r="122" spans="1:26" ht="14.25" hidden="1" x14ac:dyDescent="0.2">
      <c r="A122" s="360"/>
      <c r="B122" s="364" t="s">
        <v>320</v>
      </c>
      <c r="C122" s="361">
        <v>69</v>
      </c>
      <c r="N122" s="68" t="s">
        <v>1007</v>
      </c>
      <c r="O122" s="3"/>
      <c r="Q122" s="3"/>
      <c r="R122" s="3"/>
      <c r="S122" s="220"/>
      <c r="T122" s="3"/>
    </row>
    <row r="123" spans="1:26" ht="14.25" hidden="1" x14ac:dyDescent="0.2">
      <c r="A123" s="360"/>
      <c r="B123" s="364" t="s">
        <v>666</v>
      </c>
      <c r="C123" s="361">
        <v>77</v>
      </c>
      <c r="N123" s="68" t="s">
        <v>1007</v>
      </c>
      <c r="O123" s="3"/>
      <c r="Q123" s="3"/>
      <c r="R123" s="3"/>
      <c r="S123" s="220"/>
      <c r="T123" s="3"/>
    </row>
    <row r="124" spans="1:26" ht="14.25" hidden="1" x14ac:dyDescent="0.2">
      <c r="A124" s="360"/>
      <c r="B124" s="364" t="s">
        <v>667</v>
      </c>
      <c r="C124" s="361">
        <v>78</v>
      </c>
      <c r="N124" s="68" t="s">
        <v>1007</v>
      </c>
      <c r="O124" s="3"/>
      <c r="Q124" s="3"/>
      <c r="R124" s="3"/>
      <c r="S124" s="220"/>
      <c r="T124" s="3"/>
    </row>
    <row r="125" spans="1:26" ht="14.25" hidden="1" x14ac:dyDescent="0.2">
      <c r="A125" s="360"/>
      <c r="B125" s="364" t="s">
        <v>668</v>
      </c>
      <c r="C125" s="361">
        <v>79</v>
      </c>
      <c r="N125" s="68" t="s">
        <v>1007</v>
      </c>
      <c r="O125" s="3"/>
      <c r="Q125" s="3"/>
      <c r="R125" s="3"/>
      <c r="S125" s="220"/>
      <c r="T125" s="3"/>
    </row>
  </sheetData>
  <sheetProtection algorithmName="SHA-512" hashValue="+ZyRsuyJlTakcXy3ywn2PsoMziSV/ogPQts9fHs01hyvcOQiHXypmwrgt5b6mbaUVS2jx0gUce5e52nXJ6vy9A==" saltValue="dvjkA6EgS9VZhkvvLQNLaQ==" spinCount="100000" sheet="1" objects="1" scenarios="1"/>
  <mergeCells count="58">
    <mergeCell ref="V78:AA78"/>
    <mergeCell ref="V79:AA79"/>
    <mergeCell ref="V80:AA80"/>
    <mergeCell ref="V72:AA72"/>
    <mergeCell ref="V73:AA73"/>
    <mergeCell ref="V74:AA74"/>
    <mergeCell ref="V75:AA75"/>
    <mergeCell ref="V76:AA76"/>
    <mergeCell ref="V77:AA77"/>
    <mergeCell ref="V71:AA71"/>
    <mergeCell ref="V60:AA60"/>
    <mergeCell ref="V61:AA61"/>
    <mergeCell ref="V62:AA62"/>
    <mergeCell ref="V63:AA63"/>
    <mergeCell ref="V64:AA64"/>
    <mergeCell ref="V65:AA65"/>
    <mergeCell ref="V66:AA66"/>
    <mergeCell ref="V67:AA67"/>
    <mergeCell ref="V68:AA68"/>
    <mergeCell ref="V69:AA69"/>
    <mergeCell ref="V70:AA70"/>
    <mergeCell ref="V59:AA59"/>
    <mergeCell ref="V48:AA48"/>
    <mergeCell ref="V49:AA49"/>
    <mergeCell ref="V50:AA50"/>
    <mergeCell ref="V51:AA51"/>
    <mergeCell ref="V52:AA52"/>
    <mergeCell ref="V53:AA53"/>
    <mergeCell ref="V54:AA54"/>
    <mergeCell ref="V55:AA55"/>
    <mergeCell ref="V56:AA56"/>
    <mergeCell ref="V57:AA57"/>
    <mergeCell ref="V58:AA58"/>
    <mergeCell ref="V47:AA47"/>
    <mergeCell ref="V36:AA36"/>
    <mergeCell ref="V37:AA37"/>
    <mergeCell ref="V38:AA38"/>
    <mergeCell ref="V39:AA39"/>
    <mergeCell ref="V40:AA40"/>
    <mergeCell ref="V41:AA41"/>
    <mergeCell ref="V42:AA42"/>
    <mergeCell ref="V43:AA43"/>
    <mergeCell ref="V44:AA44"/>
    <mergeCell ref="V45:AA45"/>
    <mergeCell ref="V46:AA46"/>
    <mergeCell ref="V35:AA35"/>
    <mergeCell ref="K1:K5"/>
    <mergeCell ref="Q1:Q5"/>
    <mergeCell ref="X3:AA3"/>
    <mergeCell ref="V5:V6"/>
    <mergeCell ref="T28:T29"/>
    <mergeCell ref="U28:U29"/>
    <mergeCell ref="V28:AA29"/>
    <mergeCell ref="V30:AA30"/>
    <mergeCell ref="V31:AA31"/>
    <mergeCell ref="V32:AA32"/>
    <mergeCell ref="V33:AA33"/>
    <mergeCell ref="V34:AA34"/>
  </mergeCells>
  <conditionalFormatting sqref="X8:AA14 X16:AA26 X7:Z7">
    <cfRule type="expression" dxfId="3" priority="3">
      <formula>ABS($AA7)&gt;=$H$91</formula>
    </cfRule>
    <cfRule type="expression" dxfId="2" priority="4">
      <formula>$AA7&lt;$H$91</formula>
    </cfRule>
  </conditionalFormatting>
  <conditionalFormatting sqref="AA7">
    <cfRule type="expression" dxfId="1" priority="1">
      <formula>ABS($AA7)&gt;=$H$91</formula>
    </cfRule>
    <cfRule type="expression" dxfId="0" priority="2">
      <formula>$AA7&lt;$H$91</formula>
    </cfRule>
  </conditionalFormatting>
  <dataValidations count="1">
    <dataValidation type="list" allowBlank="1" showInputMessage="1" showErrorMessage="1" sqref="T34:T80" xr:uid="{00000000-0002-0000-0600-000000000000}">
      <formula1>$B$106:$B$125</formula1>
    </dataValidation>
  </dataValidations>
  <pageMargins left="0.7" right="0.7" top="0.78740157499999996" bottom="0.78740157499999996" header="0.3" footer="0.3"/>
  <pageSetup paperSize="8" scale="91" orientation="portrait" r:id="rId1"/>
  <colBreaks count="2" manualBreakCount="2">
    <brk id="16" max="90" man="1"/>
    <brk id="24" max="90" man="1"/>
  </colBreaks>
  <ignoredErrors>
    <ignoredError sqref="E34 E25 E15" formula="1"/>
    <ignoredError sqref="D25 F25" formulaRange="1"/>
    <ignoredError sqref="F15 U31:U33" unlockedFormula="1"/>
  </ignoredErrors>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Récapitulatif</vt:lpstr>
      <vt:lpstr>Suivi mod. BE</vt:lpstr>
      <vt:lpstr>(A) SM</vt:lpstr>
      <vt:lpstr>(B) SDEP-CUFI</vt:lpstr>
      <vt:lpstr>Types d'UFI</vt:lpstr>
      <vt:lpstr>Cent. princ. prise charge coûts</vt:lpstr>
      <vt:lpstr>(E) Pass. ajust.</vt:lpstr>
      <vt:lpstr>'(E) Pass. ajust.'!Druckbereich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b188nes</dc:creator>
  <cp:lastModifiedBy>Etzensperger Elia, GSI-GS</cp:lastModifiedBy>
  <cp:lastPrinted>2018-11-07T11:42:16Z</cp:lastPrinted>
  <dcterms:created xsi:type="dcterms:W3CDTF">2018-05-23T14:31:09Z</dcterms:created>
  <dcterms:modified xsi:type="dcterms:W3CDTF">2024-03-18T09:55:41Z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4fdd986-87d9-48c6-acda-407b1ab5fef0_Enabled">
    <vt:lpwstr>true</vt:lpwstr>
  </property>
  <property fmtid="{D5CDD505-2E9C-101B-9397-08002B2CF9AE}" pid="3" name="MSIP_Label_74fdd986-87d9-48c6-acda-407b1ab5fef0_SetDate">
    <vt:lpwstr>2024-03-18T09:55:41Z</vt:lpwstr>
  </property>
  <property fmtid="{D5CDD505-2E9C-101B-9397-08002B2CF9AE}" pid="4" name="MSIP_Label_74fdd986-87d9-48c6-acda-407b1ab5fef0_Method">
    <vt:lpwstr>Standard</vt:lpwstr>
  </property>
  <property fmtid="{D5CDD505-2E9C-101B-9397-08002B2CF9AE}" pid="5" name="MSIP_Label_74fdd986-87d9-48c6-acda-407b1ab5fef0_Name">
    <vt:lpwstr>NICHT KLASSIFIZIERT</vt:lpwstr>
  </property>
  <property fmtid="{D5CDD505-2E9C-101B-9397-08002B2CF9AE}" pid="6" name="MSIP_Label_74fdd986-87d9-48c6-acda-407b1ab5fef0_SiteId">
    <vt:lpwstr>cb96f99a-a111-42d7-9f65-e111197ba4bb</vt:lpwstr>
  </property>
  <property fmtid="{D5CDD505-2E9C-101B-9397-08002B2CF9AE}" pid="7" name="MSIP_Label_74fdd986-87d9-48c6-acda-407b1ab5fef0_ActionId">
    <vt:lpwstr>e803c8de-92ee-452b-a00f-44e80fb4ab91</vt:lpwstr>
  </property>
  <property fmtid="{D5CDD505-2E9C-101B-9397-08002B2CF9AE}" pid="8" name="MSIP_Label_74fdd986-87d9-48c6-acda-407b1ab5fef0_ContentBits">
    <vt:lpwstr>0</vt:lpwstr>
  </property>
</Properties>
</file>