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a8ha-cfs-user.infra.be.ch\a8ha-cfs-user\UserHomes\mfbd\Z_Systems\RedirectedFolders\Documents\CMI\c2feca02f8cb43498a08d3e1d152a339\"/>
    </mc:Choice>
  </mc:AlternateContent>
  <xr:revisionPtr revIDLastSave="0" documentId="13_ncr:1_{F3F2DC89-4CD9-431F-9941-377ACC444ADD}" xr6:coauthVersionLast="47" xr6:coauthVersionMax="47" xr10:uidLastSave="{00000000-0000-0000-0000-000000000000}"/>
  <bookViews>
    <workbookView xWindow="-108" yWindow="-108" windowWidth="23256" windowHeight="12576" tabRatio="824" xr2:uid="{00000000-000D-0000-FFFF-FFFF00000000}"/>
  </bookViews>
  <sheets>
    <sheet name="1 Gesamtübersicht" sheetId="1" r:id="rId1"/>
    <sheet name="2b Wi. Hilfe Zusammenzug" sheetId="4" r:id="rId2"/>
    <sheet name="2d Spez Kosten wi Hilfe" sheetId="6" r:id="rId3"/>
    <sheet name="2e Notfallkosten wi Hilfe" sheetId="25" r:id="rId4"/>
    <sheet name="3a Kinderali Zusammen" sheetId="9" r:id="rId5"/>
    <sheet name="4 Fallpauschalen Besold" sheetId="17" r:id="rId6"/>
    <sheet name="6 Arbeitshilfe BG" sheetId="39" r:id="rId7"/>
    <sheet name="7 Jugendarbeit" sheetId="33" r:id="rId8"/>
    <sheet name="8 Obdach-Wohnen" sheetId="32" r:id="rId9"/>
  </sheets>
  <definedNames>
    <definedName name="_xlnm.Print_Area" localSheetId="0">'1 Gesamtübersicht'!$A$1:$M$40</definedName>
    <definedName name="_xlnm.Print_Area" localSheetId="1">'2b Wi. Hilfe Zusammenzug'!$A$1:$L$52</definedName>
    <definedName name="_xlnm.Print_Area" localSheetId="2">'2d Spez Kosten wi Hilfe'!$A$1:$B$38</definedName>
    <definedName name="_xlnm.Print_Area" localSheetId="3">'2e Notfallkosten wi Hilfe'!$A$1:$C$62</definedName>
    <definedName name="_xlnm.Print_Area" localSheetId="4">'3a Kinderali Zusammen'!$A$1:$G$44</definedName>
    <definedName name="_xlnm.Print_Area" localSheetId="5">'4 Fallpauschalen Besold'!$A$1:$F$112</definedName>
    <definedName name="_xlnm.Print_Area" localSheetId="6">'6 Arbeitshilfe BG'!$A$1:$G$16</definedName>
    <definedName name="_xlnm.Print_Area" localSheetId="7">'7 Jugendarbeit'!$A$1:$D$38</definedName>
    <definedName name="_xlnm.Print_Area" localSheetId="8">'8 Obdach-Wohnen'!$A$1:$F$32</definedName>
    <definedName name="_xlnm.Print_Titles" localSheetId="1">'2b Wi. Hilfe Zusammenzug'!$5:$5</definedName>
    <definedName name="rtI.Anker2b">#REF!</definedName>
    <definedName name="rtI.Anker3a">#REF!</definedName>
    <definedName name="tblImport">#REF!</definedName>
    <definedName name="Z_3FC92738_033B_4B68_8121_D7E87081064C_.wvu.PrintArea" localSheetId="0" hidden="1">'1 Gesamtübersicht'!$A$1:$K$43</definedName>
    <definedName name="Z_3FC92738_033B_4B68_8121_D7E87081064C_.wvu.PrintArea" localSheetId="1" hidden="1">'2b Wi. Hilfe Zusammenzug'!$A$1:$K$52</definedName>
    <definedName name="Z_3FC92738_033B_4B68_8121_D7E87081064C_.wvu.PrintArea" localSheetId="2" hidden="1">'2d Spez Kosten wi Hilfe'!$A$1:$B$38</definedName>
    <definedName name="Z_3FC92738_033B_4B68_8121_D7E87081064C_.wvu.PrintArea" localSheetId="3" hidden="1">'2e Notfallkosten wi Hilfe'!$A$1:$B$66</definedName>
    <definedName name="Z_3FC92738_033B_4B68_8121_D7E87081064C_.wvu.PrintArea" localSheetId="4" hidden="1">'3a Kinderali Zusammen'!$A$1:$G$44</definedName>
    <definedName name="Z_3FC92738_033B_4B68_8121_D7E87081064C_.wvu.PrintArea" localSheetId="5" hidden="1">'4 Fallpauschalen Besold'!$A$1:$F$112</definedName>
    <definedName name="Z_3FC92738_033B_4B68_8121_D7E87081064C_.wvu.PrintArea" localSheetId="7" hidden="1">'7 Jugendarbeit'!$A$1:$D$47</definedName>
    <definedName name="Z_3FC92738_033B_4B68_8121_D7E87081064C_.wvu.PrintArea" localSheetId="8" hidden="1">'8 Obdach-Wohnen'!$A$1:$H$33</definedName>
    <definedName name="Z_E083F7BB_7916_4ABB_BDC7_6042584E3606_.wvu.PrintArea" localSheetId="0" hidden="1">'1 Gesamtübersicht'!$A$1:$K$43</definedName>
    <definedName name="Z_E083F7BB_7916_4ABB_BDC7_6042584E3606_.wvu.PrintArea" localSheetId="1" hidden="1">'2b Wi. Hilfe Zusammenzug'!$A$1:$K$52</definedName>
    <definedName name="Z_E083F7BB_7916_4ABB_BDC7_6042584E3606_.wvu.PrintArea" localSheetId="2" hidden="1">'2d Spez Kosten wi Hilfe'!$A$1:$B$38</definedName>
    <definedName name="Z_E083F7BB_7916_4ABB_BDC7_6042584E3606_.wvu.PrintArea" localSheetId="3" hidden="1">'2e Notfallkosten wi Hilfe'!$A$1:$B$66</definedName>
    <definedName name="Z_E083F7BB_7916_4ABB_BDC7_6042584E3606_.wvu.PrintArea" localSheetId="4" hidden="1">'3a Kinderali Zusammen'!$A$1:$G$44</definedName>
    <definedName name="Z_E083F7BB_7916_4ABB_BDC7_6042584E3606_.wvu.PrintArea" localSheetId="5" hidden="1">'4 Fallpauschalen Besold'!$A$1:$F$112</definedName>
    <definedName name="Z_E083F7BB_7916_4ABB_BDC7_6042584E3606_.wvu.PrintArea" localSheetId="7" hidden="1">'7 Jugendarbeit'!$A$1:$D$47</definedName>
    <definedName name="Z_E083F7BB_7916_4ABB_BDC7_6042584E3606_.wvu.PrintArea" localSheetId="8" hidden="1">'8 Obdach-Wohnen'!$A$1:$H$33</definedName>
    <definedName name="Z_ED1EFE49_5A07_488C_96A3_3B9FD4475C11_.wvu.PrintArea" localSheetId="0" hidden="1">'1 Gesamtübersicht'!$A$1:$K$43</definedName>
    <definedName name="Z_ED1EFE49_5A07_488C_96A3_3B9FD4475C11_.wvu.PrintArea" localSheetId="1" hidden="1">'2b Wi. Hilfe Zusammenzug'!$A$1:$K$52</definedName>
    <definedName name="Z_ED1EFE49_5A07_488C_96A3_3B9FD4475C11_.wvu.PrintArea" localSheetId="2" hidden="1">'2d Spez Kosten wi Hilfe'!$A$1:$B$38</definedName>
    <definedName name="Z_ED1EFE49_5A07_488C_96A3_3B9FD4475C11_.wvu.PrintArea" localSheetId="3" hidden="1">'2e Notfallkosten wi Hilfe'!$A$1:$B$66</definedName>
    <definedName name="Z_ED1EFE49_5A07_488C_96A3_3B9FD4475C11_.wvu.PrintArea" localSheetId="4" hidden="1">'3a Kinderali Zusammen'!$A$1:$G$44</definedName>
    <definedName name="Z_ED1EFE49_5A07_488C_96A3_3B9FD4475C11_.wvu.PrintArea" localSheetId="5" hidden="1">'4 Fallpauschalen Besold'!$A$1:$F$112</definedName>
    <definedName name="Z_ED1EFE49_5A07_488C_96A3_3B9FD4475C11_.wvu.PrintArea" localSheetId="7" hidden="1">'7 Jugendarbeit'!$A$1:$D$47</definedName>
    <definedName name="Z_ED1EFE49_5A07_488C_96A3_3B9FD4475C11_.wvu.PrintArea" localSheetId="8" hidden="1">'8 Obdach-Wohnen'!$A$1:$H$33</definedName>
  </definedNames>
  <calcPr calcId="191029"/>
  <customWorkbookViews>
    <customWorkbookView name="Markus Zbinden - Persönliche Ansicht" guid="{ED1EFE49-5A07-488C-96A3-3B9FD4475C11}" mergeInterval="0" personalView="1" maximized="1" windowWidth="1916" windowHeight="928" tabRatio="926" activeSheetId="10"/>
    <customWorkbookView name="Maurus Bärlocher - Persönliche Ansicht" guid="{E083F7BB-7916-4ABB-BDC7-6042584E3606}" mergeInterval="0" personalView="1" maximized="1" windowWidth="1920" windowHeight="859" tabRatio="926" activeSheetId="10" showComments="commIndAndComment"/>
    <customWorkbookView name="Janine Heldner - Persönliche Ansicht" guid="{3FC92738-033B-4B68-8121-D7E87081064C}" mergeInterval="0" personalView="1" maximized="1" windowWidth="1916" windowHeight="928" tabRatio="926" activeSheetId="1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5" i="4" l="1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46" i="4" s="1"/>
  <c r="N11" i="1" s="1"/>
  <c r="N14" i="1" s="1"/>
  <c r="M10" i="4"/>
  <c r="M9" i="4"/>
  <c r="M8" i="4"/>
  <c r="M7" i="4"/>
  <c r="D10" i="39" l="1"/>
  <c r="F26" i="1" s="1"/>
  <c r="F29" i="32" l="1"/>
  <c r="D104" i="17" l="1"/>
  <c r="F104" i="17" s="1"/>
  <c r="E104" i="17"/>
  <c r="D11" i="33" l="1"/>
  <c r="E94" i="17" l="1"/>
  <c r="D94" i="17"/>
  <c r="F94" i="17" l="1"/>
  <c r="C43" i="25" l="1"/>
  <c r="C44" i="25"/>
  <c r="C45" i="25"/>
  <c r="C46" i="25"/>
  <c r="C47" i="25"/>
  <c r="C48" i="25"/>
  <c r="C49" i="25"/>
  <c r="C50" i="25"/>
  <c r="C51" i="25"/>
  <c r="C52" i="25"/>
  <c r="C53" i="25"/>
  <c r="C54" i="25"/>
  <c r="C55" i="25"/>
  <c r="C56" i="25"/>
  <c r="C57" i="25"/>
  <c r="C58" i="25"/>
  <c r="C59" i="25"/>
  <c r="C60" i="25"/>
  <c r="C61" i="25"/>
  <c r="F33" i="17" l="1"/>
  <c r="F26" i="17"/>
  <c r="F25" i="17"/>
  <c r="F27" i="17" l="1"/>
  <c r="C29" i="33"/>
  <c r="D19" i="33"/>
  <c r="D21" i="33" s="1"/>
  <c r="D13" i="33"/>
  <c r="F58" i="17" l="1"/>
  <c r="D28" i="33"/>
  <c r="C30" i="33" l="1"/>
  <c r="D29" i="33"/>
  <c r="C31" i="33" l="1"/>
  <c r="D31" i="33" s="1"/>
  <c r="D35" i="33" l="1"/>
  <c r="D36" i="33" l="1"/>
  <c r="B34" i="6"/>
  <c r="D37" i="33" l="1"/>
  <c r="F26" i="32"/>
  <c r="F25" i="32"/>
  <c r="F24" i="32"/>
  <c r="F23" i="32"/>
  <c r="F22" i="32"/>
  <c r="F21" i="32"/>
  <c r="F20" i="32"/>
  <c r="F19" i="32"/>
  <c r="F18" i="32"/>
  <c r="F17" i="32"/>
  <c r="F16" i="32"/>
  <c r="F15" i="32"/>
  <c r="F14" i="32"/>
  <c r="F28" i="1" l="1"/>
  <c r="F27" i="32"/>
  <c r="F30" i="32" s="1"/>
  <c r="F31" i="32" l="1"/>
  <c r="F30" i="1" s="1"/>
  <c r="F63" i="17"/>
  <c r="B62" i="25"/>
  <c r="F44" i="9" l="1"/>
  <c r="G44" i="9"/>
  <c r="E44" i="9"/>
  <c r="F46" i="4"/>
  <c r="G46" i="4"/>
  <c r="H46" i="4"/>
  <c r="I46" i="4"/>
  <c r="J46" i="4"/>
  <c r="E46" i="4"/>
  <c r="F20" i="1" l="1"/>
  <c r="G18" i="1"/>
  <c r="F18" i="1"/>
  <c r="F13" i="1"/>
  <c r="F12" i="1"/>
  <c r="H11" i="1"/>
  <c r="I11" i="1"/>
  <c r="J11" i="1"/>
  <c r="K11" i="1"/>
  <c r="L11" i="1"/>
  <c r="F11" i="1"/>
  <c r="C10" i="25" l="1"/>
  <c r="C11" i="25" l="1"/>
  <c r="C12" i="25"/>
  <c r="C13" i="25"/>
  <c r="C14" i="25"/>
  <c r="C15" i="25"/>
  <c r="C16" i="25"/>
  <c r="C17" i="25"/>
  <c r="C18" i="25"/>
  <c r="C19" i="25"/>
  <c r="C20" i="25"/>
  <c r="C21" i="25"/>
  <c r="C22" i="25"/>
  <c r="C23" i="25"/>
  <c r="C24" i="25"/>
  <c r="C25" i="25"/>
  <c r="C26" i="25"/>
  <c r="C27" i="25"/>
  <c r="C28" i="25"/>
  <c r="C29" i="25"/>
  <c r="C30" i="25"/>
  <c r="C31" i="25"/>
  <c r="C32" i="25"/>
  <c r="C33" i="25"/>
  <c r="C34" i="25"/>
  <c r="C35" i="25"/>
  <c r="C36" i="25"/>
  <c r="C37" i="25"/>
  <c r="C38" i="25"/>
  <c r="C39" i="25"/>
  <c r="C40" i="25"/>
  <c r="C41" i="25"/>
  <c r="C42" i="25"/>
  <c r="C62" i="25" l="1"/>
  <c r="F16" i="17" s="1"/>
  <c r="D13" i="1" l="1"/>
  <c r="M13" i="1" l="1"/>
  <c r="D105" i="17" l="1"/>
  <c r="F105" i="17" s="1"/>
  <c r="D106" i="17"/>
  <c r="F106" i="17" s="1"/>
  <c r="D107" i="17"/>
  <c r="F107" i="17" s="1"/>
  <c r="D103" i="17"/>
  <c r="F103" i="17" s="1"/>
  <c r="F108" i="17"/>
  <c r="D93" i="17"/>
  <c r="F52" i="17" l="1"/>
  <c r="F46" i="17"/>
  <c r="F15" i="17"/>
  <c r="F48" i="17" l="1"/>
  <c r="F34" i="17"/>
  <c r="F54" i="17"/>
  <c r="F17" i="17"/>
  <c r="F19" i="17" l="1"/>
  <c r="F10" i="17"/>
  <c r="K7" i="4" l="1"/>
  <c r="L7" i="4" s="1"/>
  <c r="K8" i="4"/>
  <c r="L8" i="4" s="1"/>
  <c r="K9" i="4"/>
  <c r="L9" i="4" s="1"/>
  <c r="K10" i="4"/>
  <c r="L10" i="4" s="1"/>
  <c r="K11" i="4"/>
  <c r="L11" i="4" s="1"/>
  <c r="K12" i="4"/>
  <c r="L12" i="4" s="1"/>
  <c r="K13" i="4"/>
  <c r="L13" i="4" s="1"/>
  <c r="K14" i="4"/>
  <c r="L14" i="4" s="1"/>
  <c r="K15" i="4"/>
  <c r="L15" i="4" s="1"/>
  <c r="K16" i="4"/>
  <c r="L16" i="4" s="1"/>
  <c r="K17" i="4"/>
  <c r="L17" i="4" s="1"/>
  <c r="K18" i="4"/>
  <c r="L18" i="4" s="1"/>
  <c r="K19" i="4"/>
  <c r="L19" i="4" s="1"/>
  <c r="K20" i="4"/>
  <c r="L20" i="4" s="1"/>
  <c r="K21" i="4"/>
  <c r="L21" i="4" s="1"/>
  <c r="K22" i="4"/>
  <c r="L22" i="4" s="1"/>
  <c r="K23" i="4"/>
  <c r="L23" i="4" s="1"/>
  <c r="K24" i="4"/>
  <c r="L24" i="4" s="1"/>
  <c r="K25" i="4"/>
  <c r="L25" i="4" s="1"/>
  <c r="K26" i="4"/>
  <c r="L26" i="4" s="1"/>
  <c r="K27" i="4"/>
  <c r="L27" i="4" s="1"/>
  <c r="K28" i="4"/>
  <c r="L28" i="4" s="1"/>
  <c r="K29" i="4"/>
  <c r="L29" i="4" s="1"/>
  <c r="K30" i="4"/>
  <c r="L30" i="4" s="1"/>
  <c r="K31" i="4"/>
  <c r="L31" i="4" s="1"/>
  <c r="K32" i="4"/>
  <c r="L32" i="4" s="1"/>
  <c r="K33" i="4"/>
  <c r="L33" i="4" s="1"/>
  <c r="K34" i="4"/>
  <c r="K35" i="4"/>
  <c r="L35" i="4" s="1"/>
  <c r="K36" i="4"/>
  <c r="L36" i="4" s="1"/>
  <c r="K37" i="4"/>
  <c r="L37" i="4" s="1"/>
  <c r="K38" i="4"/>
  <c r="L38" i="4" s="1"/>
  <c r="K39" i="4"/>
  <c r="L39" i="4" s="1"/>
  <c r="K40" i="4"/>
  <c r="K41" i="4"/>
  <c r="L41" i="4" s="1"/>
  <c r="K42" i="4"/>
  <c r="L42" i="4" s="1"/>
  <c r="K43" i="4"/>
  <c r="L43" i="4" s="1"/>
  <c r="K44" i="4"/>
  <c r="L44" i="4" s="1"/>
  <c r="K45" i="4"/>
  <c r="L45" i="4" s="1"/>
  <c r="K6" i="4"/>
  <c r="L6" i="4" s="1"/>
  <c r="L40" i="4" l="1"/>
  <c r="K46" i="4"/>
  <c r="L34" i="4"/>
  <c r="L14" i="1"/>
  <c r="F101" i="17"/>
  <c r="F109" i="17" s="1"/>
  <c r="L46" i="4" l="1"/>
  <c r="D95" i="17"/>
  <c r="F95" i="17" s="1"/>
  <c r="D96" i="17"/>
  <c r="F96" i="17" s="1"/>
  <c r="D97" i="17"/>
  <c r="F97" i="17" s="1"/>
  <c r="F98" i="17"/>
  <c r="F93" i="17"/>
  <c r="F61" i="17" l="1"/>
  <c r="F60" i="17"/>
  <c r="F35" i="17" l="1"/>
  <c r="F57" i="17"/>
  <c r="F37" i="17" l="1"/>
  <c r="F59" i="17" l="1"/>
  <c r="D44" i="9"/>
  <c r="C44" i="9"/>
  <c r="D46" i="4"/>
  <c r="C46" i="4"/>
  <c r="M12" i="1" l="1"/>
  <c r="E18" i="1"/>
  <c r="E22" i="1" s="1"/>
  <c r="F14" i="1"/>
  <c r="D18" i="1"/>
  <c r="D22" i="1" s="1"/>
  <c r="G22" i="1"/>
  <c r="F62" i="17"/>
  <c r="F64" i="17" s="1"/>
  <c r="F91" i="17" s="1"/>
  <c r="F99" i="17" s="1"/>
  <c r="I14" i="1"/>
  <c r="H14" i="1"/>
  <c r="E11" i="1"/>
  <c r="E14" i="1" s="1"/>
  <c r="J14" i="1"/>
  <c r="K14" i="1"/>
  <c r="D11" i="1"/>
  <c r="D14" i="1" s="1"/>
  <c r="F111" i="17" l="1"/>
  <c r="F24" i="1" s="1"/>
  <c r="F22" i="1"/>
  <c r="F32" i="1" s="1"/>
  <c r="G11" i="1"/>
  <c r="M11" i="1" s="1"/>
  <c r="G14" i="1"/>
  <c r="G32" i="1" s="1"/>
  <c r="M14" i="1" l="1"/>
  <c r="G34" i="1" l="1"/>
  <c r="F36" i="1"/>
  <c r="F38" i="1" l="1"/>
  <c r="F42" i="1"/>
  <c r="F41" i="1"/>
  <c r="F43" i="1" s="1"/>
  <c r="G38" i="1"/>
  <c r="G42" i="1"/>
  <c r="G41" i="1"/>
  <c r="G43" i="1" s="1"/>
</calcChain>
</file>

<file path=xl/sharedStrings.xml><?xml version="1.0" encoding="utf-8"?>
<sst xmlns="http://schemas.openxmlformats.org/spreadsheetml/2006/main" count="269" uniqueCount="231">
  <si>
    <t>Name des einzelnen ermächtigten Angebotes</t>
  </si>
  <si>
    <t>2. Abgeltung</t>
  </si>
  <si>
    <t xml:space="preserve">Total: </t>
  </si>
  <si>
    <t xml:space="preserve">Datum der Ermächtigung bzw. Datum der Änderung der Ermächtigung </t>
  </si>
  <si>
    <t xml:space="preserve">Teil A) Abrechnung:  </t>
  </si>
  <si>
    <t>Abrechnungsjahr:</t>
  </si>
  <si>
    <t>Anzahl Kinder Rückerstattungen</t>
  </si>
  <si>
    <t>Total</t>
  </si>
  <si>
    <t xml:space="preserve">Abrechnungsjahr: </t>
  </si>
  <si>
    <t>Ertragsstatistik</t>
  </si>
  <si>
    <t>Aufwand</t>
  </si>
  <si>
    <t>Total Ertrag</t>
  </si>
  <si>
    <t>Anzahl Kinder laufend bevorschusst</t>
  </si>
  <si>
    <t>Inkassokosten</t>
  </si>
  <si>
    <t>Rückerstattungen</t>
  </si>
  <si>
    <t>Wirtschaftliche Hilfe</t>
  </si>
  <si>
    <t>Gesamtaufwand</t>
  </si>
  <si>
    <t>Effektiver ungedeckter Gesamtaufwand (Gesamtaufwand ./. Kostgeldbeiträge ./. übriger Ertrag)</t>
  </si>
  <si>
    <t>Ertrag aus Kostgeldbeiträgen der KlientInnen bzw. Sozialdienst</t>
  </si>
  <si>
    <t>Effektiver ungedeckter Gesamtaufwand aller ermächtigten Angebote gemäss Jahresrechnungen (entspricht dem Total der Spalte 5 der obigen Tabelle)</t>
  </si>
  <si>
    <t>Beitrag in CHF</t>
  </si>
  <si>
    <t>Datum der Ermächtigung bzw. Datum der Änderung der Ermächtigung</t>
  </si>
  <si>
    <t xml:space="preserve">+ Sachaufwand </t>
  </si>
  <si>
    <t xml:space="preserve">./. Selbstbehalt Gemeinde: 20% des berechneten anrechenbaren Beitrags </t>
  </si>
  <si>
    <t>Anhang 1</t>
  </si>
  <si>
    <t>Anhang</t>
  </si>
  <si>
    <t>Rubriken</t>
  </si>
  <si>
    <t>Anzahl Dossiers</t>
  </si>
  <si>
    <t>Anzahl Personen</t>
  </si>
  <si>
    <t>Aufwand (in CHF)</t>
  </si>
  <si>
    <t>Ertrag (in CHF)</t>
  </si>
  <si>
    <t xml:space="preserve">Erträge und Rückerstattungen mit Inkassoprivileg </t>
  </si>
  <si>
    <t xml:space="preserve">Übrige Erträge (ohne Inkassoprivileg) </t>
  </si>
  <si>
    <t xml:space="preserve">Rückerstattungen der Burgergemeinde (mit Inkassoprivileg) </t>
  </si>
  <si>
    <t>Wirtschaftliche Hilfe (Dossierbezogen)</t>
  </si>
  <si>
    <t>Spezielle Kosten</t>
  </si>
  <si>
    <t>Total wirtschaftliche Hilfe</t>
  </si>
  <si>
    <t>Kinderalimente</t>
  </si>
  <si>
    <t>Total Kinderalimente</t>
  </si>
  <si>
    <t xml:space="preserve">Offene Kinder- und Jugendarbeit </t>
  </si>
  <si>
    <t>Obdach/Wohnen</t>
  </si>
  <si>
    <t>Überschuss der Aufwendungen</t>
  </si>
  <si>
    <t>Überschuss der Erträge</t>
  </si>
  <si>
    <t>BFS-Nr.</t>
  </si>
  <si>
    <t>Name Gemeinde</t>
  </si>
  <si>
    <t>Bevor-schussungen</t>
  </si>
  <si>
    <t xml:space="preserve">Total </t>
  </si>
  <si>
    <t xml:space="preserve">Total: Wird automatisch in entsprechende Rubrik der Sozialhilferechnung/Gesamtübersicht übertragen </t>
  </si>
  <si>
    <t>Wird automatisch in entsprechende Rubrik der Sozialhilferechnung/Gesamtübersicht übertragen (es wird der kleinere Betrag von 1 oder 2 übertragen)</t>
  </si>
  <si>
    <t>Anhang 2b</t>
  </si>
  <si>
    <t>Anhang 2d</t>
  </si>
  <si>
    <t>Teil A) Abrechnung:</t>
  </si>
  <si>
    <t>2b</t>
  </si>
  <si>
    <t>2d</t>
  </si>
  <si>
    <t>(Die Zahlen werden automatisch von den Anhängen in das vorliegende Formular übertragen)</t>
  </si>
  <si>
    <t>Total Aufwendungen und Erträge</t>
  </si>
  <si>
    <t>Übrige Erträge (ohne Inkassoprivileg)</t>
  </si>
  <si>
    <t>Anhang 3a</t>
  </si>
  <si>
    <t>579x</t>
  </si>
  <si>
    <t xml:space="preserve">Sofern möglich Dossier-Nummer eintragen </t>
  </si>
  <si>
    <t>Pauschale pro Fall</t>
  </si>
  <si>
    <t>Zusammenzug</t>
  </si>
  <si>
    <t>+ Praktikantinnen und Praktikanten</t>
  </si>
  <si>
    <t>+ Fallpauschale präventive Beratung</t>
  </si>
  <si>
    <t>+ Fallpauschale Inkasso von Unterhaltsbeiträgen</t>
  </si>
  <si>
    <t>+ Fallpauschale Bevorschussung von Unterhaltsbeiträgen</t>
  </si>
  <si>
    <t>= Total Fallpauschalen</t>
  </si>
  <si>
    <t>Fallpauschale (massgebende Anzahl Fälle x Pauschale pro Fall)</t>
  </si>
  <si>
    <t>Massgebende Anzahl Fälle (max. 25% der wirtschaftlichen Hilfe)</t>
  </si>
  <si>
    <r>
      <t xml:space="preserve">Anzahl Dossiers </t>
    </r>
    <r>
      <rPr>
        <b/>
        <sz val="10"/>
        <color rgb="FFFF0000"/>
        <rFont val="Arial"/>
        <family val="2"/>
      </rPr>
      <t>(inkl. Inkasso-Dossiers)</t>
    </r>
  </si>
  <si>
    <t>Bevorschussungen und Rückerstattungen</t>
  </si>
  <si>
    <t>Felder auszufüllen.</t>
  </si>
  <si>
    <t>Fall Bevorschussung von Unterhaltsbeiträgen (Art. 34g SHV und BSIG Nr. 8/860.111/1.2)</t>
  </si>
  <si>
    <t>Fallpauschale (Total Anzahl Fälle x Pauschale pro Fall)</t>
  </si>
  <si>
    <t>Total Anzahl Fälle</t>
  </si>
  <si>
    <t>Rückerst.</t>
  </si>
  <si>
    <t>Bevorsch.</t>
  </si>
  <si>
    <t>3a</t>
  </si>
  <si>
    <t>Anzahl Inkassodossiers*</t>
  </si>
  <si>
    <t>Erträge mit Inkassoprovision</t>
  </si>
  <si>
    <r>
      <t xml:space="preserve">1. Angaben aus den Jahresrechnungen (nur ermächtigte Angebote aufführen) </t>
    </r>
    <r>
      <rPr>
        <b/>
        <sz val="12"/>
        <color rgb="FFFF0000"/>
        <rFont val="Arial"/>
        <family val="2"/>
      </rPr>
      <t/>
    </r>
  </si>
  <si>
    <r>
      <t>Lastenausgleichsberechtigter Betrag gemäss Ermächtigung (</t>
    </r>
    <r>
      <rPr>
        <b/>
        <sz val="10"/>
        <rFont val="Arial"/>
        <family val="2"/>
      </rPr>
      <t>ohne</t>
    </r>
    <r>
      <rPr>
        <sz val="10"/>
        <rFont val="Arial"/>
        <family val="2"/>
      </rPr>
      <t xml:space="preserve"> Lohnsummenwachstum der Folgejahre)</t>
    </r>
  </si>
  <si>
    <r>
      <t xml:space="preserve">Lastenausgleichsberechtigter Betrag gemäss Ermächtigung </t>
    </r>
    <r>
      <rPr>
        <b/>
        <sz val="10"/>
        <rFont val="Arial"/>
        <family val="2"/>
      </rPr>
      <t>inkl.</t>
    </r>
    <r>
      <rPr>
        <sz val="10"/>
        <rFont val="Arial"/>
        <family val="2"/>
      </rPr>
      <t xml:space="preserve"> Lohnsummenwachstum</t>
    </r>
  </si>
  <si>
    <t>Fallpauschalen Besoldungen Sozialdienst</t>
  </si>
  <si>
    <t xml:space="preserve">Rückerstattungen Burgergemeinde (mit Inkassoprivileg) </t>
  </si>
  <si>
    <t>Prämienverbilligungs-beiträge des Amtes für Sozial-versicherungen (ohne Inkassoprivileg)</t>
  </si>
  <si>
    <t>Anzahl Fälle ohne Inkassodossiers</t>
  </si>
  <si>
    <t>Total Sozialdienstpersonal</t>
  </si>
  <si>
    <t xml:space="preserve">Korrektur Fälle (s. oben) </t>
  </si>
  <si>
    <t xml:space="preserve">Gesamtaufwand </t>
  </si>
  <si>
    <t xml:space="preserve">Personalaufwand in % des anrechenbaren Beitrags </t>
  </si>
  <si>
    <t>Mindestanteil Personalaufwand in % des anrechenbaren Beitrags</t>
  </si>
  <si>
    <t>Anhang 4</t>
  </si>
  <si>
    <t>Anhang 7</t>
  </si>
  <si>
    <t>Anhang 8</t>
  </si>
  <si>
    <r>
      <t xml:space="preserve">Anzahl Fälle (Dossiers) </t>
    </r>
    <r>
      <rPr>
        <sz val="10"/>
        <color rgb="FFFF0000"/>
        <rFont val="Arial"/>
        <family val="2"/>
      </rPr>
      <t>inkl. Inkassodossiers (muss mit Total Anzahl Dossiers gemäss Anhang 2b übereinstimmen)</t>
    </r>
  </si>
  <si>
    <t xml:space="preserve">Kostenvergütungen gemäss Zuständigkeitsgesetz ZUG (ohne Inkassoprivileg) </t>
  </si>
  <si>
    <t>Kosten-vergütungen gemäss ZUG (ohne Inkassoprivileg)</t>
  </si>
  <si>
    <t>Anhang 2e</t>
  </si>
  <si>
    <t>Für diese Kosten ist zwingend der vorliegende Anhang auszufüllen</t>
  </si>
  <si>
    <t>Sie dürfen nicht in der differenzierten wirtschaftlichen Hilfe erfasst werden</t>
  </si>
  <si>
    <t>Pro unterstützten Notfall nachfolgend Initialen eintragen</t>
  </si>
  <si>
    <t>2e</t>
  </si>
  <si>
    <t>Nettoaufwand (Aufwand minus Ertrag)</t>
  </si>
  <si>
    <t>*Inkassodossiers = Dossiers (bzw. Fälle wirtschaftliche Hilfe) mit einem Total Aufwand kleiner oder gleich null und einem Total Ertrag kleiner, grösser oder gleich null.</t>
  </si>
  <si>
    <t>Notfallkosten</t>
  </si>
  <si>
    <t>Anzahl Fälle Notfallkosten Personen ohne Schweizer Wohnsitz (automatischer Übertrag von Anh. 2e)</t>
  </si>
  <si>
    <r>
      <t xml:space="preserve">Anzahl Fälle präventiver Beratung in der </t>
    </r>
    <r>
      <rPr>
        <b/>
        <sz val="10"/>
        <rFont val="Arial"/>
        <family val="2"/>
      </rPr>
      <t>individuellen Sozialhilfe,</t>
    </r>
    <r>
      <rPr>
        <sz val="10"/>
        <rFont val="Arial"/>
        <family val="2"/>
      </rPr>
      <t xml:space="preserve"> ohne dass wirtschaftliche Hilfe ausgerichtet wird (z.B. Finanzen, Wohnen, Sucht, usw.)*</t>
    </r>
  </si>
  <si>
    <t>* Bei Fällen präventiver Beratung wird reine sozialarbeiterische Beratung geleistet. Es wird weder wirtschaftliche Hilfe ausgerichtet, noch wird die Beratungsabgeltung über Dritte (beispielsweise KESB für Abklärungen zur gemeinsamen elterlichen Sorge) gedeckt.</t>
  </si>
  <si>
    <t xml:space="preserve">  Amt für Integration und Soziales herangezogen.</t>
  </si>
  <si>
    <t>Sammelbuchung Prämien-verbilligungs-beiträge des Amtes für Sozial-versicherungen (ohne Inkassoprivileg); Verbuchung gemäss BSIG 8/860.111/2.5</t>
  </si>
  <si>
    <t>direkt über die Webapplikation kiBon generiert und übermittelt werden.</t>
  </si>
  <si>
    <t>Personalaufwand (inkl. Praktikantenkosten)</t>
  </si>
  <si>
    <t>5790 / 5796</t>
  </si>
  <si>
    <t>Kosten für vertrauensärztliche Untersuchungen -&gt; Art. 33b SHV</t>
  </si>
  <si>
    <t>Funktion HRM2</t>
  </si>
  <si>
    <t>gestützt auf Art. 21 ZUG i.V.m. Art. 57l SHG, Art. 8h1 und 8h2 SHV</t>
  </si>
  <si>
    <t>Link OKJA</t>
  </si>
  <si>
    <r>
      <t xml:space="preserve">Effektiv ausgerichtete Weiterbildungsaufwendungen für das Sozialdienstpersonal (Art. 44 Abs. 2a SHV) </t>
    </r>
    <r>
      <rPr>
        <b/>
        <sz val="10"/>
        <rFont val="Arial"/>
        <family val="2"/>
      </rPr>
      <t>-&gt; nur für den Bereich individuelle Sozialhilfe (ohne KES) eintragen</t>
    </r>
  </si>
  <si>
    <t>Effektiv ausgerichtete Besoldungsaufwendungen (Bruttolöhne plus Sozialleistungen Arbeitgeber) für Praktikantinnen und Praktikanten (Art. 35 und 44 Abs. 2a SHV)</t>
  </si>
  <si>
    <t>Fall wirtschaftliche Hilfe (Art. 34d Abs. 1-4 SHV und BSIG Nr. 8/860.111/1.2)</t>
  </si>
  <si>
    <r>
      <t xml:space="preserve">Effektiv ausgerichtete Besoldungsaufwendungen (Bruttolöhne plus Sozialleistungen Arbeitgeber) für das Sozialdienstpersonal ohne Weiterbildungsaufwendungen / ohne Praktikantinnen und Praktikanten (Art. 44 Abs. 2a Sozialhilfeverordnung, SHV) </t>
    </r>
    <r>
      <rPr>
        <b/>
        <sz val="10"/>
        <rFont val="Arial"/>
        <family val="2"/>
      </rPr>
      <t>-&gt; nur für den Bereich individuelle Sozialhilfe (ohne Kindes- und Erwachsenenschutz, KES) eintragen</t>
    </r>
  </si>
  <si>
    <t>Fall präventive Beratung (Art. 34e SHV und BSIG Nr. 8/860.111/1.2)</t>
  </si>
  <si>
    <t>Gesetz über die Leistungen für Kinder mit besonderem Förder- und Schutzbedarf (KFSG, BSG 213.319)</t>
  </si>
  <si>
    <t>Anzahl Fälle nach Art. 34d Abs. 5 SHV gemäss KFSG</t>
  </si>
  <si>
    <t>Fallpauschale wirtschaftliche Hilfe (Art. 34d Abs. 1-4 SHV)</t>
  </si>
  <si>
    <t>Anzahl Fälle nachehelicher Unterhalt, Inkassohilfe nach Art. 1a GIB</t>
  </si>
  <si>
    <r>
      <t xml:space="preserve">Anzahl Inkassodossiers basierend auf Art. 37 Abs. 1 SHG, </t>
    </r>
    <r>
      <rPr>
        <sz val="10"/>
        <color rgb="FFFF0000"/>
        <rFont val="Arial"/>
        <family val="2"/>
      </rPr>
      <t>aktive</t>
    </r>
    <r>
      <rPr>
        <sz val="10"/>
        <rFont val="Arial"/>
        <family val="2"/>
      </rPr>
      <t xml:space="preserve"> Sozialhilfedossiers</t>
    </r>
  </si>
  <si>
    <r>
      <t xml:space="preserve">Anzahl Inkassodossiers basierend auf Art. 37 Abs. 1 SHG, </t>
    </r>
    <r>
      <rPr>
        <sz val="10"/>
        <color rgb="FFFF0000"/>
        <rFont val="Arial"/>
        <family val="2"/>
      </rPr>
      <t>abgeschlossene</t>
    </r>
    <r>
      <rPr>
        <sz val="10"/>
        <rFont val="Arial"/>
        <family val="2"/>
      </rPr>
      <t xml:space="preserve"> Sozialhilfedossiers</t>
    </r>
  </si>
  <si>
    <t>Anzahl reine Verlustscheinverwaltungsdossiers, mit einem jährlichen Aufwand von mindestens 3 Stunden</t>
  </si>
  <si>
    <t>Anzahl Fälle aktive Bevorschussung Kindesunterhalt (mit oder ohne Inkassotätigkeit) nach Art. 3 GIB</t>
  </si>
  <si>
    <r>
      <t xml:space="preserve">Anzahl Fälle präventiver Beratung im </t>
    </r>
    <r>
      <rPr>
        <b/>
        <sz val="10"/>
        <rFont val="Arial"/>
        <family val="2"/>
      </rPr>
      <t xml:space="preserve">einvernehmlich vereinbarten Kindesschutz ohne Anzahl Fälle gemäss KFSG </t>
    </r>
    <r>
      <rPr>
        <sz val="10"/>
        <rFont val="Arial"/>
        <family val="2"/>
      </rPr>
      <t>(z.B. Triage, Beratung, Coaching, usw.)*</t>
    </r>
  </si>
  <si>
    <r>
      <t xml:space="preserve">Anzahl Fälle präventiver Beratung gemäss </t>
    </r>
    <r>
      <rPr>
        <b/>
        <sz val="10"/>
        <rFont val="Arial"/>
        <family val="2"/>
      </rPr>
      <t>KFSG*</t>
    </r>
  </si>
  <si>
    <t>Anzahl reine Inkassodossiers Kindesunterhalt nach Art. 1 GIB</t>
  </si>
  <si>
    <t>Maximal zulässig = 25% der Anzahl Fälle ohne Inkassodossiers für die wirtschaftliche Hilfe (ohne Notfallkosten) plus Anzahl Fälle nach Art. 34d Abs. 5 SHV gemäss KFSG</t>
  </si>
  <si>
    <t>Pauschale pro Fall (2022)</t>
  </si>
  <si>
    <t>+/- Korrektur wirtschaftliche Hilfe für 2022</t>
  </si>
  <si>
    <t>+/- Korrektur präventive Beratung für 2022</t>
  </si>
  <si>
    <t>+/- Korrektur Inkasso von Unterhaltsbeiträgen für 2022</t>
  </si>
  <si>
    <t>+/- Korrektur Bevorschussung von Unterhaltsbeiträgen für 2022</t>
  </si>
  <si>
    <t>+/- Korrektur Praktikantinnen und Praktikanten für 2022</t>
  </si>
  <si>
    <r>
      <t xml:space="preserve">Grundbetrag pro Kind/Jugendliche </t>
    </r>
    <r>
      <rPr>
        <b/>
        <sz val="10"/>
        <rFont val="Arial"/>
        <family val="2"/>
      </rPr>
      <t>inkl.</t>
    </r>
    <r>
      <rPr>
        <sz val="10"/>
        <rFont val="Arial"/>
        <family val="2"/>
      </rPr>
      <t xml:space="preserve"> Lohnsummenwachstum</t>
    </r>
  </si>
  <si>
    <t>./. Ertrag ohne freiwillige zweckbestimmte Zuwendungen Dritter/ohne Mitgliederbeiträge/ohne Beitrag Lastenausgleich/ohne Selbstbehalt Gemeinde</t>
  </si>
  <si>
    <t xml:space="preserve">Freiwillige zweckbestimmte Zuwendungen Dritter (werden gestützt auf Art. 90 Abs. 3 FKJV bei der Berechnung des Nettoaufwands nicht in Abzug gebracht) </t>
  </si>
  <si>
    <t xml:space="preserve">Mitgliederbeiträge (werden gestützt auf Art. 90 Abs. 3 FKJV bei der Berechnung des Nettoaufwands nicht in Abzug gebracht) </t>
  </si>
  <si>
    <t>Übriger Ertrag ohne Spenden und Legate, welche zweckgebunden für andere Tätigkeitsbereiche ausgerichtet wurden (gem. Art. 8 Abs. 2 SLG und Art. 5 Abs. 2 Bst. c SLV) / ohne Beitrag Lastenausgleich</t>
  </si>
  <si>
    <t>(Gesundheits-, Sozial- und Integrationsdirektion – Startseite --&gt; Dienstleistungen --&gt; Formulare, Gesuche und Bewilligungen nach Organisationsstruktur --&gt; Formulare, Gesuche und Bewilligungen Amt für Integration und Soziales --&gt; Familie und Gesellschaft --&gt; Offene Kinder- und Jugendarbeit)</t>
  </si>
  <si>
    <t>Total Grundbetrag (Anzahl Kinder/Jugendliche x Grundbetrag pro Kind/Jugendliche)</t>
  </si>
  <si>
    <t>1. Ermächtigung</t>
  </si>
  <si>
    <t>(1) Höchstbetrag des anrechenbaren Beitrags (Art. 91 der Verordnung über die Leistungsangebote der Familien-, Kinder- und Jugendförderung; FKJV)</t>
  </si>
  <si>
    <t xml:space="preserve">2. Angaben gemäss Jahresrechnung </t>
  </si>
  <si>
    <t>(2) Nettoaufwand (Art. 90 FKJV)</t>
  </si>
  <si>
    <t xml:space="preserve">3. Berechnung des anrechenbaren Beitrags (Art. 90 FKJV) </t>
  </si>
  <si>
    <t>(3) Kürzung anrechenbarer Beitrag, falls Personalaufwand weniger als 70%</t>
  </si>
  <si>
    <t xml:space="preserve">Anrechenbarer Beitrag: Kleinerer Wert von (1) oder (2) </t>
  </si>
  <si>
    <t xml:space="preserve">4. Lastenausgleichsberechtigter Betrag (Art. 90 FKJV)  </t>
  </si>
  <si>
    <t>Berechneter anrechenbarer Beitrag: Kleinste Betrag von (1), (2) und allenfalls (3)</t>
  </si>
  <si>
    <t>+ Fallpauschale wirtschaftliche Hilfe gemäss Art. 34d Abs. 5 SHV (KFSG-Fälle)</t>
  </si>
  <si>
    <t>Fall wirtschaftliche Hilfe gemäss Art. 34d Abs. 5 SHV (KFSG-Fälle)</t>
  </si>
  <si>
    <t>Selbstbehalt Gemeinde</t>
  </si>
  <si>
    <t>Fall Inkasso von Unterhaltsbeiträgen (Art. 34f SHV und BSIG Nr. 8/860.111/1.2), Gesetz über Inkassohilfe und Bevorschussung von Unterhaltsbeiträgen (GIB, BSG 213.22)</t>
  </si>
  <si>
    <t>= Total Besoldungsaufwendungen 2024</t>
  </si>
  <si>
    <t xml:space="preserve">Aufgrund Art. 36b Abs. 1 SHV wird das Total der Fallpauschalen 2024 gestützt auf die Fallzahlen 2024 berechnet zuzüglich </t>
  </si>
  <si>
    <t>Praktikantenaufwendungen 2023. Gemäss Art. 36b Abs. 2 SHV wird der lastenausgleichsberechtigte Betrag für 2024 aus dem</t>
  </si>
  <si>
    <t xml:space="preserve">Durchschnitt der Jahre 2024 und 2023 bestimmt. </t>
  </si>
  <si>
    <t xml:space="preserve">Als Berechnungshilfe zur Bestimmung des lastenausgleichsberechtigten Betrags für 2024 sind die nachfolgenden gelben/grünen  </t>
  </si>
  <si>
    <t>Berechnungshilfe zur Bestimmung des lastenausgleichsberechtigten Betrags für 2024</t>
  </si>
  <si>
    <t>Korrektur Anzahl Fälle wirtschaftliche Hilfe für 2023 (plus oder minus Fälle eintragen)*</t>
  </si>
  <si>
    <t>Korrektur Anzahl Fälle wirtschaftliche Hilfe gemäss Art. 34d Abs. 5 SHV (KFSG-Fälle) für 2023 (plus oder minus Fälle eintragen)*</t>
  </si>
  <si>
    <t>Korrektur Anzahl Fälle präventive Beratung für 2023 (plus oder minus Fälle eintragen)*</t>
  </si>
  <si>
    <t>Korrektur Anzahl Fälle Inkasso von Unterhaltsbeiträgen für 2023 (plus oder minus Fälle eintragen)*</t>
  </si>
  <si>
    <t>Korrektur Anzahl Fälle Bevorschussung von Unterhaltsbeiträgen für 2023 (plus oder minus Fälle eintragen)*</t>
  </si>
  <si>
    <t>Korrektur Praktikantinnen und Praktikanten für 2023 (plus oder minus eintragen)*</t>
  </si>
  <si>
    <t>Für Eintrag in grüne Felder bitte Verfügung vom Mai 2024, Beilage 2D beachten</t>
  </si>
  <si>
    <t>Besoldungsaufwendungen Total 2023 (vgl. Verfügung vom Mai 2024, Beilage 2D, Spalte I)*</t>
  </si>
  <si>
    <t>Korrektur Anzahl Fälle wirtschaftliche Hilfe für 2022; vgl. Verfügung vom Mai 2024, Beilage 2D, unterster Abschnitt (plus oder minus Fälle eintragen)*</t>
  </si>
  <si>
    <t>Korrektur Anzahl Fälle präventive Beratung für 2022; vgl. Verfügung vom Mai 2024, Beilage 2D, unterster Abschnitt (plus oder minus Fälle eintragen)*</t>
  </si>
  <si>
    <t>Korrektur Anzahl Fälle Inkasso von Unterhaltsbeiträgen für 2022; vgl. Verfügung vom Mai 2024, Beilage 2D, unterster Abschnitt (plus oder minus Fälle eintragen)*</t>
  </si>
  <si>
    <t>Korrektur Anzahl Fälle Bevorschussung von Unterhaltsbeiträgen für 2022; vgl. Verfügung vom Mai 2024, Beilage 2D, unterster Abschnitt (plus oder minus Fälle eintragen)*</t>
  </si>
  <si>
    <t>Korrektur Praktikantinnen und Praktikanten für 2022; vgl. Verfügung vom Mai 2024, Beilage 2D, unterster Abschnitt (plus oder minus eintragen)*</t>
  </si>
  <si>
    <t xml:space="preserve">* Zur Bestimmung des lastenausgleichsberechtigten Betrags für 2024 werden diese Daten automatisch vom </t>
  </si>
  <si>
    <t>Berechnung des lastenausgleichsberechtigten Betrags Besoldungsaufwendungen für 2024</t>
  </si>
  <si>
    <t>Total Besoldungsaufwendungen 2024</t>
  </si>
  <si>
    <t>Pauschale pro Fall (2023)</t>
  </si>
  <si>
    <t>+/- Korrektur wirtschaftliche Hilfe für 2023</t>
  </si>
  <si>
    <t>+/- Korrektur KFSG-Fälle für 2023</t>
  </si>
  <si>
    <t>+/- Korrektur präventive Beratung für 2023</t>
  </si>
  <si>
    <t>+/- Korrektur Inkasso von Unterhaltsbeiträgen für 2023</t>
  </si>
  <si>
    <t>+/- Korrektur Bevorschussung von Unterhaltsbeiträgen für 2023</t>
  </si>
  <si>
    <t>+/- Korrektur Praktikantinnen und Praktikanten für 2023</t>
  </si>
  <si>
    <t>a) Berechneter Betrag für 2024</t>
  </si>
  <si>
    <t>Total Besoldungsaufwendungen 2023 (vgl. Verfügung vom Mai 2024, Beilage 2D, Spalte I)*</t>
  </si>
  <si>
    <t>b) Berechneter Betrag für 2023</t>
  </si>
  <si>
    <t>Durchschnitt aus a und b = Lastenausgleichsberechtigter Betrag Besoldungsaufwendungen Sozialdienst für 2024: Wird automatisch in entsprechende Rubrik der Sozialhilferechnung/Gesamtübersicht übertragen</t>
  </si>
  <si>
    <t>+/- Korrektur KFSG-Fälle für 2022</t>
  </si>
  <si>
    <t>Korrektur Anzahl Fälle wirtschaftliche Hilfe gemäss Art. 34d Abs. 5 SHV (KFSG-Fälle) für 2022; vgl. Verfügung vom Mai 2024, Beilage 2D, unterster Abschnitt (plus oder minus Fälle eintragen)*</t>
  </si>
  <si>
    <t>LSW pendent</t>
  </si>
  <si>
    <t>ERM läuft von 2024-27 (2024 ist inkl. LSW)</t>
  </si>
  <si>
    <t>Ermächtigung gültig ab (z.B. 01.01.2024)</t>
  </si>
  <si>
    <t>Arbeitshilfe: Familienergänzende Kinderbetreuung: Betreuungsgutscheine</t>
  </si>
  <si>
    <t>Anhang 6</t>
  </si>
  <si>
    <t>Total vergünstigtes Betreuungspensum</t>
  </si>
  <si>
    <t>Übertrag aus KiBon: Spalte E</t>
  </si>
  <si>
    <t>Total der ausbezahlten Gutscheinbeträge</t>
  </si>
  <si>
    <t>Übertrag aus KiBon: Spalte F</t>
  </si>
  <si>
    <t>Übertrag aus KiBon: Spalte G</t>
  </si>
  <si>
    <t>Total der ausbezahlten Gutscheinbeträge minus Selbstbehalt Gemeinde: Wird automatisch in entsprechende Rubrik der Sozialhilferechnung/Gesamtübersicht übertragen</t>
  </si>
  <si>
    <r>
      <t xml:space="preserve">Die gesamte vorliegende Excel-Arbeitsmappe dient lediglich als Arbeitshilfe für die Gemeinde betr. Lastenausgleich Sozialhilfe und ist </t>
    </r>
    <r>
      <rPr>
        <b/>
        <u/>
        <sz val="10"/>
        <color rgb="FFFF0000"/>
        <rFont val="Arial"/>
        <family val="2"/>
      </rPr>
      <t>nicht</t>
    </r>
    <r>
      <rPr>
        <b/>
        <sz val="10"/>
        <color rgb="FFFF0000"/>
        <rFont val="Arial"/>
        <family val="2"/>
      </rPr>
      <t xml:space="preserve"> einzusenden (sie ist bewusst nicht passwortgeschützt).</t>
    </r>
  </si>
  <si>
    <t>Arbeitshilfe: Spezielle Kosten in der wirtschaftlichen Hilfe,</t>
  </si>
  <si>
    <r>
      <t xml:space="preserve">welche </t>
    </r>
    <r>
      <rPr>
        <b/>
        <u/>
        <sz val="12"/>
        <rFont val="Arial"/>
        <family val="2"/>
      </rPr>
      <t>nicht</t>
    </r>
    <r>
      <rPr>
        <b/>
        <sz val="12"/>
        <rFont val="Arial"/>
        <family val="2"/>
      </rPr>
      <t xml:space="preserve"> über das individuelle Dossier verbucht werden</t>
    </r>
  </si>
  <si>
    <t>Arbeitshilfe: Notfallkosten für Personen ohne Schweizer Wohnsitz</t>
  </si>
  <si>
    <t xml:space="preserve">Arbeitshilfe: Kinderalimente: Zusammenzug pro Gemeinde  </t>
  </si>
  <si>
    <t>Arbeitshilfe: Fallpauschalen für die Besoldungsaufwendungen des Sozialdienstpersonals</t>
  </si>
  <si>
    <t>Arbeitshilfe: Offene Kinder- und Jugendarbeit</t>
  </si>
  <si>
    <t>Arbeitshilfe: Obdach/Wohnen</t>
  </si>
  <si>
    <t xml:space="preserve">Arbeitshilfe: Wirtschaftliche Hilfe: Zusammenzug pro Gemeinde  </t>
  </si>
  <si>
    <t>Inkasso-provision</t>
  </si>
  <si>
    <t>545x</t>
  </si>
  <si>
    <t>Familienergänzende Kinderbetreuung mit BG</t>
  </si>
  <si>
    <t>Inkassoprovision</t>
  </si>
  <si>
    <t>Total Lastenausgleich</t>
  </si>
  <si>
    <t>Ertragsüberschuss</t>
  </si>
  <si>
    <t>Aufwandüberschuss</t>
  </si>
  <si>
    <t>Kosten Lastenausgleich</t>
  </si>
  <si>
    <t>Saldo</t>
  </si>
  <si>
    <t xml:space="preserve">Arbeitshilfe: Gesamtübersicht </t>
  </si>
  <si>
    <t>Nur Eintrag in gelbe Felder, falls Korrekturen für 2023 durch das Amt für Integration und Soziales vorgenommen wurden</t>
  </si>
  <si>
    <t>(Medizinische stationäre Notfallbehandlung und Rückreisekosten)</t>
  </si>
  <si>
    <t>LSW = Lohnsummen-wachstum</t>
  </si>
  <si>
    <r>
      <t xml:space="preserve">Anzahl Kinder/Jugendliche gemäss Ermächtigung bzw. Liste "Grundlage Höchstbetrag" </t>
    </r>
    <r>
      <rPr>
        <sz val="10"/>
        <color rgb="FFFF0000"/>
        <rFont val="Arial"/>
        <family val="2"/>
      </rPr>
      <t>-&gt; Link in Zelle E9</t>
    </r>
  </si>
  <si>
    <r>
      <t xml:space="preserve">+ Zusatzbetrag gemäss Liste "Grundlage Höchstbetrag" </t>
    </r>
    <r>
      <rPr>
        <sz val="10"/>
        <color rgb="FFFF0000"/>
        <rFont val="Arial"/>
        <family val="2"/>
      </rPr>
      <t>-&gt; Link in Zelle E9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</si>
</sst>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,##0.0"/>
    <numFmt numFmtId="165" formatCode="_ [$€-2]\ * #,##0.00_ ;_ [$€-2]\ * \-#,##0.00_ ;_ [$€-2]\ * &quot;-&quot;??_ "/>
    <numFmt numFmtId="166" formatCode="dd/mm/yyyy;@"/>
  </numFmts>
  <fonts count="2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sz val="16"/>
      <color rgb="FFFF000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u/>
      <sz val="12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8"/>
      <color rgb="FFFF0000"/>
      <name val="Arial"/>
      <family val="2"/>
    </font>
    <font>
      <sz val="10"/>
      <color theme="0"/>
      <name val="Arial"/>
      <family val="2"/>
    </font>
    <font>
      <u/>
      <sz val="10"/>
      <color theme="10"/>
      <name val="Arial"/>
      <family val="2"/>
    </font>
    <font>
      <b/>
      <u/>
      <sz val="10"/>
      <color rgb="FFFF0000"/>
      <name val="Arial"/>
      <family val="2"/>
    </font>
    <font>
      <b/>
      <sz val="1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24" fillId="0" borderId="0" applyNumberFormat="0" applyFill="0" applyBorder="0" applyAlignment="0" applyProtection="0"/>
  </cellStyleXfs>
  <cellXfs count="441">
    <xf numFmtId="0" fontId="0" fillId="0" borderId="0" xfId="0"/>
    <xf numFmtId="4" fontId="3" fillId="0" borderId="0" xfId="0" applyNumberFormat="1" applyFont="1"/>
    <xf numFmtId="4" fontId="0" fillId="0" borderId="0" xfId="0" applyNumberFormat="1"/>
    <xf numFmtId="4" fontId="2" fillId="0" borderId="0" xfId="0" applyNumberFormat="1" applyFont="1"/>
    <xf numFmtId="4" fontId="2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left" vertical="center"/>
    </xf>
    <xf numFmtId="4" fontId="5" fillId="0" borderId="0" xfId="0" applyNumberFormat="1" applyFont="1"/>
    <xf numFmtId="4" fontId="2" fillId="0" borderId="1" xfId="0" applyNumberFormat="1" applyFont="1" applyBorder="1" applyAlignment="1">
      <alignment horizontal="center"/>
    </xf>
    <xf numFmtId="4" fontId="4" fillId="0" borderId="0" xfId="0" applyNumberFormat="1" applyFont="1"/>
    <xf numFmtId="4" fontId="2" fillId="0" borderId="0" xfId="0" applyNumberFormat="1" applyFont="1" applyAlignment="1">
      <alignment horizontal="left" vertical="center"/>
    </xf>
    <xf numFmtId="4" fontId="3" fillId="0" borderId="1" xfId="0" applyNumberFormat="1" applyFont="1" applyBorder="1"/>
    <xf numFmtId="4" fontId="1" fillId="0" borderId="1" xfId="0" applyNumberFormat="1" applyFont="1" applyBorder="1"/>
    <xf numFmtId="4" fontId="0" fillId="0" borderId="0" xfId="0" applyNumberFormat="1" applyAlignment="1">
      <alignment vertical="center" wrapText="1"/>
    </xf>
    <xf numFmtId="0" fontId="0" fillId="0" borderId="1" xfId="0" applyBorder="1" applyAlignment="1">
      <alignment horizontal="center" vertical="center"/>
    </xf>
    <xf numFmtId="4" fontId="1" fillId="0" borderId="0" xfId="0" applyNumberFormat="1" applyFont="1"/>
    <xf numFmtId="0" fontId="2" fillId="0" borderId="1" xfId="0" applyFont="1" applyBorder="1" applyAlignment="1">
      <alignment horizontal="center"/>
    </xf>
    <xf numFmtId="4" fontId="2" fillId="0" borderId="0" xfId="0" applyNumberFormat="1" applyFont="1" applyAlignment="1">
      <alignment horizontal="right"/>
    </xf>
    <xf numFmtId="4" fontId="0" fillId="2" borderId="1" xfId="0" applyNumberFormat="1" applyFill="1" applyBorder="1" applyProtection="1">
      <protection locked="0"/>
    </xf>
    <xf numFmtId="4" fontId="2" fillId="0" borderId="0" xfId="0" applyNumberFormat="1" applyFont="1" applyAlignment="1">
      <alignment horizontal="left"/>
    </xf>
    <xf numFmtId="4" fontId="7" fillId="0" borderId="0" xfId="0" applyNumberFormat="1" applyFont="1"/>
    <xf numFmtId="4" fontId="0" fillId="0" borderId="1" xfId="0" applyNumberFormat="1" applyBorder="1"/>
    <xf numFmtId="4" fontId="1" fillId="3" borderId="1" xfId="0" applyNumberFormat="1" applyFont="1" applyFill="1" applyBorder="1" applyAlignment="1">
      <alignment horizontal="right" vertical="center"/>
    </xf>
    <xf numFmtId="4" fontId="14" fillId="0" borderId="0" xfId="0" applyNumberFormat="1" applyFont="1"/>
    <xf numFmtId="4" fontId="0" fillId="4" borderId="1" xfId="0" applyNumberFormat="1" applyFill="1" applyBorder="1" applyProtection="1">
      <protection locked="0"/>
    </xf>
    <xf numFmtId="4" fontId="0" fillId="5" borderId="1" xfId="0" applyNumberFormat="1" applyFill="1" applyBorder="1" applyProtection="1">
      <protection locked="0"/>
    </xf>
    <xf numFmtId="0" fontId="3" fillId="0" borderId="2" xfId="0" applyFont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3" fontId="2" fillId="0" borderId="2" xfId="0" applyNumberFormat="1" applyFont="1" applyBorder="1" applyAlignment="1">
      <alignment horizontal="right"/>
    </xf>
    <xf numFmtId="4" fontId="2" fillId="0" borderId="0" xfId="1" applyNumberFormat="1" applyFont="1" applyAlignment="1" applyProtection="1">
      <alignment horizontal="right"/>
    </xf>
    <xf numFmtId="0" fontId="4" fillId="0" borderId="0" xfId="0" applyFont="1"/>
    <xf numFmtId="3" fontId="4" fillId="0" borderId="14" xfId="0" applyNumberFormat="1" applyFont="1" applyBorder="1"/>
    <xf numFmtId="3" fontId="2" fillId="0" borderId="17" xfId="0" applyNumberFormat="1" applyFont="1" applyBorder="1"/>
    <xf numFmtId="4" fontId="13" fillId="0" borderId="0" xfId="0" applyNumberFormat="1" applyFont="1"/>
    <xf numFmtId="3" fontId="4" fillId="0" borderId="0" xfId="0" applyNumberFormat="1" applyFont="1"/>
    <xf numFmtId="4" fontId="6" fillId="0" borderId="0" xfId="0" applyNumberFormat="1" applyFont="1"/>
    <xf numFmtId="4" fontId="21" fillId="6" borderId="1" xfId="0" applyNumberFormat="1" applyFont="1" applyFill="1" applyBorder="1"/>
    <xf numFmtId="3" fontId="21" fillId="6" borderId="1" xfId="0" applyNumberFormat="1" applyFont="1" applyFill="1" applyBorder="1"/>
    <xf numFmtId="3" fontId="0" fillId="0" borderId="0" xfId="0" applyNumberFormat="1"/>
    <xf numFmtId="4" fontId="4" fillId="0" borderId="0" xfId="0" applyNumberFormat="1" applyFont="1" applyAlignment="1">
      <alignment horizontal="right"/>
    </xf>
    <xf numFmtId="3" fontId="2" fillId="0" borderId="0" xfId="0" applyNumberFormat="1" applyFont="1"/>
    <xf numFmtId="0" fontId="4" fillId="0" borderId="0" xfId="0" applyFont="1" applyAlignment="1">
      <alignment horizontal="right"/>
    </xf>
    <xf numFmtId="3" fontId="2" fillId="0" borderId="0" xfId="0" applyNumberFormat="1" applyFont="1" applyAlignment="1">
      <alignment horizontal="left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right"/>
    </xf>
    <xf numFmtId="4" fontId="14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right"/>
    </xf>
    <xf numFmtId="0" fontId="5" fillId="0" borderId="0" xfId="0" applyFont="1"/>
    <xf numFmtId="0" fontId="22" fillId="0" borderId="0" xfId="0" applyFont="1"/>
    <xf numFmtId="4" fontId="0" fillId="0" borderId="0" xfId="0" applyNumberFormat="1" applyAlignment="1">
      <alignment horizontal="right"/>
    </xf>
    <xf numFmtId="4" fontId="7" fillId="0" borderId="0" xfId="0" applyNumberFormat="1" applyFont="1" applyAlignment="1">
      <alignment wrapText="1"/>
    </xf>
    <xf numFmtId="0" fontId="7" fillId="0" borderId="0" xfId="0" applyFont="1"/>
    <xf numFmtId="4" fontId="2" fillId="0" borderId="4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/>
    <xf numFmtId="4" fontId="1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/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7" borderId="0" xfId="0" applyFont="1" applyFill="1" applyAlignment="1">
      <alignment horizontal="center" vertical="center"/>
    </xf>
    <xf numFmtId="4" fontId="1" fillId="7" borderId="1" xfId="0" applyNumberFormat="1" applyFont="1" applyFill="1" applyBorder="1" applyAlignment="1">
      <alignment horizontal="right" vertical="center"/>
    </xf>
    <xf numFmtId="4" fontId="1" fillId="5" borderId="1" xfId="0" applyNumberFormat="1" applyFont="1" applyFill="1" applyBorder="1" applyProtection="1">
      <protection locked="0"/>
    </xf>
    <xf numFmtId="0" fontId="0" fillId="0" borderId="0" xfId="0" applyAlignment="1">
      <alignment wrapText="1"/>
    </xf>
    <xf numFmtId="4" fontId="0" fillId="0" borderId="7" xfId="0" applyNumberFormat="1" applyBorder="1"/>
    <xf numFmtId="3" fontId="2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4" fontId="1" fillId="4" borderId="1" xfId="0" applyNumberFormat="1" applyFont="1" applyFill="1" applyBorder="1" applyProtection="1">
      <protection locked="0"/>
    </xf>
    <xf numFmtId="0" fontId="0" fillId="7" borderId="0" xfId="0" applyFill="1" applyAlignment="1">
      <alignment horizontal="center" vertical="center"/>
    </xf>
    <xf numFmtId="4" fontId="20" fillId="0" borderId="0" xfId="0" applyNumberFormat="1" applyFont="1" applyAlignment="1">
      <alignment horizontal="left" vertical="center"/>
    </xf>
    <xf numFmtId="4" fontId="20" fillId="0" borderId="0" xfId="0" applyNumberFormat="1" applyFont="1"/>
    <xf numFmtId="4" fontId="3" fillId="7" borderId="0" xfId="0" applyNumberFormat="1" applyFont="1" applyFill="1"/>
    <xf numFmtId="0" fontId="0" fillId="7" borderId="0" xfId="0" applyFill="1"/>
    <xf numFmtId="4" fontId="1" fillId="7" borderId="0" xfId="0" applyNumberFormat="1" applyFont="1" applyFill="1"/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/>
    <xf numFmtId="4" fontId="0" fillId="7" borderId="0" xfId="0" applyNumberFormat="1" applyFill="1"/>
    <xf numFmtId="4" fontId="0" fillId="7" borderId="1" xfId="0" applyNumberFormat="1" applyFill="1" applyBorder="1"/>
    <xf numFmtId="43" fontId="0" fillId="0" borderId="0" xfId="1" applyFont="1" applyAlignment="1" applyProtection="1"/>
    <xf numFmtId="43" fontId="0" fillId="0" borderId="0" xfId="1" applyFont="1" applyBorder="1" applyAlignment="1" applyProtection="1"/>
    <xf numFmtId="4" fontId="0" fillId="0" borderId="0" xfId="1" applyNumberFormat="1" applyFont="1" applyAlignment="1" applyProtection="1"/>
    <xf numFmtId="4" fontId="0" fillId="0" borderId="0" xfId="1" applyNumberFormat="1" applyFont="1" applyFill="1" applyAlignment="1" applyProtection="1"/>
    <xf numFmtId="4" fontId="0" fillId="0" borderId="0" xfId="1" applyNumberFormat="1" applyFont="1" applyFill="1" applyBorder="1" applyAlignment="1" applyProtection="1"/>
    <xf numFmtId="4" fontId="0" fillId="0" borderId="12" xfId="1" applyNumberFormat="1" applyFont="1" applyBorder="1" applyAlignment="1" applyProtection="1"/>
    <xf numFmtId="4" fontId="2" fillId="7" borderId="1" xfId="1" applyNumberFormat="1" applyFont="1" applyFill="1" applyBorder="1" applyAlignment="1" applyProtection="1"/>
    <xf numFmtId="4" fontId="2" fillId="0" borderId="1" xfId="1" applyNumberFormat="1" applyFont="1" applyBorder="1" applyAlignment="1" applyProtection="1"/>
    <xf numFmtId="4" fontId="2" fillId="0" borderId="12" xfId="1" applyNumberFormat="1" applyFont="1" applyBorder="1" applyAlignment="1" applyProtection="1"/>
    <xf numFmtId="10" fontId="2" fillId="0" borderId="1" xfId="6" applyNumberFormat="1" applyFont="1" applyBorder="1" applyAlignment="1" applyProtection="1"/>
    <xf numFmtId="0" fontId="14" fillId="0" borderId="0" xfId="0" applyFont="1"/>
    <xf numFmtId="4" fontId="11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4" fontId="3" fillId="0" borderId="2" xfId="0" applyNumberFormat="1" applyFont="1" applyBorder="1" applyAlignment="1">
      <alignment vertical="center" wrapText="1"/>
    </xf>
    <xf numFmtId="0" fontId="2" fillId="0" borderId="4" xfId="0" applyFont="1" applyBorder="1" applyAlignment="1">
      <alignment horizontal="center"/>
    </xf>
    <xf numFmtId="4" fontId="2" fillId="0" borderId="4" xfId="0" applyNumberFormat="1" applyFont="1" applyBorder="1" applyAlignment="1">
      <alignment horizontal="center" vertical="center" wrapText="1"/>
    </xf>
    <xf numFmtId="14" fontId="0" fillId="5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164" fontId="0" fillId="0" borderId="4" xfId="0" applyNumberFormat="1" applyBorder="1"/>
    <xf numFmtId="0" fontId="0" fillId="0" borderId="2" xfId="0" applyBorder="1" applyAlignment="1">
      <alignment wrapText="1"/>
    </xf>
    <xf numFmtId="4" fontId="20" fillId="0" borderId="1" xfId="0" applyNumberFormat="1" applyFont="1" applyBorder="1" applyAlignment="1">
      <alignment horizontal="center" vertical="center" wrapText="1"/>
    </xf>
    <xf numFmtId="4" fontId="20" fillId="0" borderId="7" xfId="0" applyNumberFormat="1" applyFont="1" applyBorder="1" applyAlignment="1">
      <alignment horizontal="right"/>
    </xf>
    <xf numFmtId="4" fontId="1" fillId="0" borderId="9" xfId="0" applyNumberFormat="1" applyFont="1" applyBorder="1" applyAlignment="1">
      <alignment wrapText="1"/>
    </xf>
    <xf numFmtId="0" fontId="0" fillId="0" borderId="11" xfId="0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10" fontId="7" fillId="7" borderId="1" xfId="0" applyNumberFormat="1" applyFont="1" applyFill="1" applyBorder="1" applyAlignment="1">
      <alignment horizontal="center" vertical="center"/>
    </xf>
    <xf numFmtId="4" fontId="1" fillId="0" borderId="0" xfId="1" applyNumberFormat="1" applyFont="1" applyAlignment="1" applyProtection="1"/>
    <xf numFmtId="166" fontId="1" fillId="5" borderId="1" xfId="1" applyNumberFormat="1" applyFont="1" applyFill="1" applyBorder="1" applyAlignment="1" applyProtection="1">
      <protection locked="0"/>
    </xf>
    <xf numFmtId="3" fontId="1" fillId="4" borderId="1" xfId="1" applyNumberFormat="1" applyFont="1" applyFill="1" applyBorder="1" applyAlignment="1" applyProtection="1">
      <protection locked="0"/>
    </xf>
    <xf numFmtId="4" fontId="1" fillId="0" borderId="1" xfId="1" applyNumberFormat="1" applyFont="1" applyBorder="1" applyAlignment="1" applyProtection="1"/>
    <xf numFmtId="4" fontId="1" fillId="5" borderId="1" xfId="1" applyNumberFormat="1" applyFont="1" applyFill="1" applyBorder="1" applyAlignment="1" applyProtection="1">
      <protection locked="0"/>
    </xf>
    <xf numFmtId="4" fontId="1" fillId="4" borderId="1" xfId="1" applyNumberFormat="1" applyFont="1" applyFill="1" applyBorder="1" applyAlignment="1" applyProtection="1">
      <protection locked="0"/>
    </xf>
    <xf numFmtId="10" fontId="1" fillId="0" borderId="1" xfId="6" applyNumberFormat="1" applyFont="1" applyBorder="1" applyAlignment="1" applyProtection="1"/>
    <xf numFmtId="0" fontId="1" fillId="0" borderId="0" xfId="0" applyFont="1" applyAlignment="1">
      <alignment wrapText="1"/>
    </xf>
    <xf numFmtId="4" fontId="0" fillId="0" borderId="0" xfId="0" applyNumberFormat="1" applyAlignment="1">
      <alignment horizontal="center" vertical="center"/>
    </xf>
    <xf numFmtId="4" fontId="0" fillId="0" borderId="10" xfId="0" applyNumberFormat="1" applyBorder="1"/>
    <xf numFmtId="4" fontId="0" fillId="0" borderId="13" xfId="0" applyNumberFormat="1" applyBorder="1"/>
    <xf numFmtId="4" fontId="2" fillId="0" borderId="13" xfId="0" applyNumberFormat="1" applyFont="1" applyBorder="1"/>
    <xf numFmtId="0" fontId="1" fillId="5" borderId="13" xfId="0" applyFont="1" applyFill="1" applyBorder="1" applyAlignment="1" applyProtection="1">
      <alignment horizontal="left"/>
      <protection locked="0"/>
    </xf>
    <xf numFmtId="4" fontId="0" fillId="5" borderId="13" xfId="0" applyNumberFormat="1" applyFill="1" applyBorder="1" applyProtection="1">
      <protection locked="0"/>
    </xf>
    <xf numFmtId="0" fontId="0" fillId="4" borderId="13" xfId="0" applyFill="1" applyBorder="1" applyAlignment="1" applyProtection="1">
      <alignment horizontal="left"/>
      <protection locked="0"/>
    </xf>
    <xf numFmtId="4" fontId="0" fillId="4" borderId="13" xfId="0" applyNumberFormat="1" applyFill="1" applyBorder="1" applyProtection="1">
      <protection locked="0"/>
    </xf>
    <xf numFmtId="0" fontId="0" fillId="5" borderId="13" xfId="0" applyFill="1" applyBorder="1" applyAlignment="1" applyProtection="1">
      <alignment horizontal="left"/>
      <protection locked="0"/>
    </xf>
    <xf numFmtId="0" fontId="1" fillId="4" borderId="13" xfId="0" applyFont="1" applyFill="1" applyBorder="1" applyAlignment="1" applyProtection="1">
      <alignment horizontal="left"/>
      <protection locked="0"/>
    </xf>
    <xf numFmtId="4" fontId="21" fillId="6" borderId="1" xfId="0" applyNumberFormat="1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3" fontId="0" fillId="0" borderId="10" xfId="0" applyNumberFormat="1" applyBorder="1"/>
    <xf numFmtId="0" fontId="1" fillId="0" borderId="0" xfId="10" applyAlignment="1">
      <alignment vertical="top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4" fontId="1" fillId="4" borderId="1" xfId="0" applyNumberFormat="1" applyFont="1" applyFill="1" applyBorder="1" applyAlignment="1" applyProtection="1">
      <alignment horizontal="right"/>
      <protection locked="0"/>
    </xf>
    <xf numFmtId="3" fontId="1" fillId="5" borderId="1" xfId="0" applyNumberFormat="1" applyFont="1" applyFill="1" applyBorder="1" applyAlignment="1" applyProtection="1">
      <alignment horizontal="right"/>
      <protection locked="0"/>
    </xf>
    <xf numFmtId="0" fontId="1" fillId="5" borderId="1" xfId="0" applyFont="1" applyFill="1" applyBorder="1" applyAlignment="1" applyProtection="1">
      <alignment horizontal="right"/>
      <protection locked="0"/>
    </xf>
    <xf numFmtId="4" fontId="1" fillId="5" borderId="1" xfId="0" applyNumberFormat="1" applyFont="1" applyFill="1" applyBorder="1" applyAlignment="1" applyProtection="1">
      <alignment horizontal="right" wrapText="1"/>
      <protection locked="0"/>
    </xf>
    <xf numFmtId="3" fontId="1" fillId="5" borderId="1" xfId="0" applyNumberFormat="1" applyFont="1" applyFill="1" applyBorder="1" applyAlignment="1" applyProtection="1">
      <alignment horizontal="right" wrapText="1"/>
      <protection locked="0"/>
    </xf>
    <xf numFmtId="0" fontId="1" fillId="4" borderId="1" xfId="0" applyFont="1" applyFill="1" applyBorder="1" applyAlignment="1" applyProtection="1">
      <alignment horizontal="right"/>
      <protection locked="0"/>
    </xf>
    <xf numFmtId="4" fontId="1" fillId="4" borderId="1" xfId="0" applyNumberFormat="1" applyFont="1" applyFill="1" applyBorder="1" applyAlignment="1" applyProtection="1">
      <alignment horizontal="right" wrapText="1"/>
      <protection locked="0"/>
    </xf>
    <xf numFmtId="3" fontId="1" fillId="4" borderId="1" xfId="0" applyNumberFormat="1" applyFont="1" applyFill="1" applyBorder="1" applyAlignment="1" applyProtection="1">
      <alignment horizontal="right" wrapText="1"/>
      <protection locked="0"/>
    </xf>
    <xf numFmtId="4" fontId="4" fillId="4" borderId="1" xfId="0" applyNumberFormat="1" applyFont="1" applyFill="1" applyBorder="1" applyAlignment="1" applyProtection="1">
      <alignment horizontal="right"/>
      <protection locked="0"/>
    </xf>
    <xf numFmtId="3" fontId="4" fillId="4" borderId="1" xfId="0" applyNumberFormat="1" applyFont="1" applyFill="1" applyBorder="1" applyAlignment="1" applyProtection="1">
      <alignment horizontal="right"/>
      <protection locked="0"/>
    </xf>
    <xf numFmtId="4" fontId="4" fillId="5" borderId="1" xfId="0" applyNumberFormat="1" applyFont="1" applyFill="1" applyBorder="1" applyAlignment="1" applyProtection="1">
      <alignment horizontal="right"/>
      <protection locked="0"/>
    </xf>
    <xf numFmtId="4" fontId="0" fillId="2" borderId="1" xfId="0" applyNumberFormat="1" applyFill="1" applyBorder="1" applyAlignment="1" applyProtection="1">
      <alignment horizontal="right"/>
      <protection locked="0"/>
    </xf>
    <xf numFmtId="4" fontId="0" fillId="4" borderId="1" xfId="0" applyNumberFormat="1" applyFill="1" applyBorder="1" applyAlignment="1" applyProtection="1">
      <alignment horizontal="right"/>
      <protection locked="0"/>
    </xf>
    <xf numFmtId="3" fontId="2" fillId="0" borderId="2" xfId="0" applyNumberFormat="1" applyFont="1" applyBorder="1"/>
    <xf numFmtId="4" fontId="2" fillId="0" borderId="9" xfId="0" applyNumberFormat="1" applyFont="1" applyBorder="1"/>
    <xf numFmtId="0" fontId="14" fillId="0" borderId="4" xfId="0" applyFont="1" applyBorder="1" applyAlignment="1">
      <alignment wrapText="1"/>
    </xf>
    <xf numFmtId="3" fontId="7" fillId="0" borderId="15" xfId="0" applyNumberFormat="1" applyFont="1" applyBorder="1"/>
    <xf numFmtId="3" fontId="7" fillId="0" borderId="10" xfId="0" applyNumberFormat="1" applyFont="1" applyBorder="1"/>
    <xf numFmtId="3" fontId="4" fillId="0" borderId="10" xfId="0" applyNumberFormat="1" applyFont="1" applyBorder="1"/>
    <xf numFmtId="3" fontId="7" fillId="0" borderId="6" xfId="0" applyNumberFormat="1" applyFont="1" applyBorder="1" applyAlignment="1">
      <alignment horizontal="center" vertical="center" textRotation="90" wrapText="1"/>
    </xf>
    <xf numFmtId="3" fontId="7" fillId="0" borderId="14" xfId="0" applyNumberFormat="1" applyFont="1" applyBorder="1" applyAlignment="1">
      <alignment horizontal="center" vertical="center" textRotation="90" wrapText="1"/>
    </xf>
    <xf numFmtId="3" fontId="2" fillId="0" borderId="14" xfId="0" applyNumberFormat="1" applyFont="1" applyBorder="1" applyAlignment="1">
      <alignment horizontal="center" vertical="center" wrapText="1"/>
    </xf>
    <xf numFmtId="3" fontId="7" fillId="0" borderId="14" xfId="0" applyNumberFormat="1" applyFont="1" applyBorder="1" applyAlignment="1">
      <alignment horizontal="center" vertical="center" wrapText="1"/>
    </xf>
    <xf numFmtId="3" fontId="7" fillId="0" borderId="10" xfId="0" applyNumberFormat="1" applyFont="1" applyBorder="1" applyAlignment="1">
      <alignment horizontal="center"/>
    </xf>
    <xf numFmtId="3" fontId="8" fillId="0" borderId="15" xfId="0" applyNumberFormat="1" applyFont="1" applyBorder="1"/>
    <xf numFmtId="3" fontId="4" fillId="0" borderId="15" xfId="0" applyNumberFormat="1" applyFont="1" applyBorder="1"/>
    <xf numFmtId="3" fontId="7" fillId="0" borderId="3" xfId="0" applyNumberFormat="1" applyFont="1" applyBorder="1" applyAlignment="1">
      <alignment horizontal="center"/>
    </xf>
    <xf numFmtId="3" fontId="7" fillId="0" borderId="0" xfId="0" applyNumberFormat="1" applyFont="1" applyAlignment="1">
      <alignment horizontal="center"/>
    </xf>
    <xf numFmtId="3" fontId="7" fillId="0" borderId="13" xfId="0" applyNumberFormat="1" applyFont="1" applyBorder="1" applyAlignment="1">
      <alignment horizontal="center"/>
    </xf>
    <xf numFmtId="3" fontId="7" fillId="0" borderId="0" xfId="0" applyNumberFormat="1" applyFont="1"/>
    <xf numFmtId="3" fontId="4" fillId="0" borderId="4" xfId="0" applyNumberFormat="1" applyFont="1" applyBorder="1"/>
    <xf numFmtId="3" fontId="4" fillId="0" borderId="13" xfId="0" applyNumberFormat="1" applyFont="1" applyBorder="1"/>
    <xf numFmtId="3" fontId="7" fillId="0" borderId="5" xfId="0" applyNumberFormat="1" applyFont="1" applyBorder="1" applyAlignment="1">
      <alignment horizontal="center"/>
    </xf>
    <xf numFmtId="3" fontId="0" fillId="0" borderId="13" xfId="0" applyNumberFormat="1" applyBorder="1"/>
    <xf numFmtId="3" fontId="4" fillId="0" borderId="6" xfId="0" applyNumberFormat="1" applyFont="1" applyBorder="1"/>
    <xf numFmtId="3" fontId="7" fillId="0" borderId="1" xfId="0" applyNumberFormat="1" applyFont="1" applyBorder="1" applyAlignment="1">
      <alignment horizontal="center"/>
    </xf>
    <xf numFmtId="3" fontId="7" fillId="0" borderId="12" xfId="0" applyNumberFormat="1" applyFont="1" applyBorder="1"/>
    <xf numFmtId="3" fontId="2" fillId="0" borderId="14" xfId="0" applyNumberFormat="1" applyFont="1" applyBorder="1"/>
    <xf numFmtId="3" fontId="4" fillId="0" borderId="1" xfId="0" applyNumberFormat="1" applyFont="1" applyBorder="1"/>
    <xf numFmtId="3" fontId="4" fillId="0" borderId="9" xfId="0" applyNumberFormat="1" applyFont="1" applyBorder="1"/>
    <xf numFmtId="3" fontId="7" fillId="0" borderId="22" xfId="0" applyNumberFormat="1" applyFont="1" applyBorder="1" applyAlignment="1">
      <alignment horizontal="center"/>
    </xf>
    <xf numFmtId="3" fontId="8" fillId="0" borderId="23" xfId="0" applyNumberFormat="1" applyFont="1" applyBorder="1"/>
    <xf numFmtId="3" fontId="7" fillId="0" borderId="13" xfId="0" applyNumberFormat="1" applyFont="1" applyBorder="1"/>
    <xf numFmtId="3" fontId="4" fillId="0" borderId="18" xfId="0" applyNumberFormat="1" applyFont="1" applyBorder="1"/>
    <xf numFmtId="3" fontId="4" fillId="0" borderId="19" xfId="0" applyNumberFormat="1" applyFont="1" applyBorder="1"/>
    <xf numFmtId="3" fontId="0" fillId="0" borderId="20" xfId="0" applyNumberFormat="1" applyBorder="1"/>
    <xf numFmtId="3" fontId="7" fillId="0" borderId="13" xfId="0" applyNumberFormat="1" applyFont="1" applyBorder="1" applyAlignment="1">
      <alignment horizontal="center" vertical="center"/>
    </xf>
    <xf numFmtId="3" fontId="8" fillId="0" borderId="0" xfId="0" applyNumberFormat="1" applyFont="1"/>
    <xf numFmtId="3" fontId="2" fillId="0" borderId="13" xfId="0" applyNumberFormat="1" applyFont="1" applyBorder="1"/>
    <xf numFmtId="3" fontId="4" fillId="0" borderId="13" xfId="0" applyNumberFormat="1" applyFont="1" applyBorder="1" applyAlignment="1">
      <alignment horizontal="center" vertical="center"/>
    </xf>
    <xf numFmtId="3" fontId="7" fillId="0" borderId="14" xfId="0" applyNumberFormat="1" applyFont="1" applyBorder="1" applyAlignment="1">
      <alignment horizontal="center"/>
    </xf>
    <xf numFmtId="3" fontId="7" fillId="0" borderId="8" xfId="0" applyNumberFormat="1" applyFont="1" applyBorder="1"/>
    <xf numFmtId="3" fontId="7" fillId="0" borderId="17" xfId="0" applyNumberFormat="1" applyFont="1" applyBorder="1" applyAlignment="1">
      <alignment horizontal="center"/>
    </xf>
    <xf numFmtId="3" fontId="8" fillId="0" borderId="21" xfId="0" applyNumberFormat="1" applyFont="1" applyBorder="1"/>
    <xf numFmtId="3" fontId="2" fillId="0" borderId="19" xfId="0" applyNumberFormat="1" applyFont="1" applyBorder="1"/>
    <xf numFmtId="3" fontId="2" fillId="0" borderId="4" xfId="0" applyNumberFormat="1" applyFont="1" applyBorder="1"/>
    <xf numFmtId="3" fontId="7" fillId="0" borderId="1" xfId="0" applyNumberFormat="1" applyFont="1" applyBorder="1"/>
    <xf numFmtId="3" fontId="4" fillId="0" borderId="3" xfId="0" applyNumberFormat="1" applyFont="1" applyBorder="1"/>
    <xf numFmtId="3" fontId="4" fillId="0" borderId="12" xfId="0" applyNumberFormat="1" applyFont="1" applyBorder="1"/>
    <xf numFmtId="3" fontId="4" fillId="0" borderId="13" xfId="0" applyNumberFormat="1" applyFont="1" applyBorder="1" applyAlignment="1">
      <alignment horizontal="center"/>
    </xf>
    <xf numFmtId="3" fontId="4" fillId="0" borderId="13" xfId="0" applyNumberFormat="1" applyFont="1" applyBorder="1" applyAlignment="1">
      <alignment horizontal="left"/>
    </xf>
    <xf numFmtId="3" fontId="4" fillId="0" borderId="5" xfId="0" applyNumberFormat="1" applyFont="1" applyBorder="1"/>
    <xf numFmtId="3" fontId="2" fillId="0" borderId="5" xfId="0" applyNumberFormat="1" applyFont="1" applyBorder="1"/>
    <xf numFmtId="3" fontId="3" fillId="0" borderId="13" xfId="0" applyNumberFormat="1" applyFont="1" applyBorder="1"/>
    <xf numFmtId="3" fontId="7" fillId="0" borderId="14" xfId="0" applyNumberFormat="1" applyFont="1" applyBorder="1"/>
    <xf numFmtId="3" fontId="4" fillId="0" borderId="8" xfId="0" applyNumberFormat="1" applyFont="1" applyBorder="1"/>
    <xf numFmtId="3" fontId="1" fillId="0" borderId="13" xfId="0" applyNumberFormat="1" applyFont="1" applyBorder="1"/>
    <xf numFmtId="3" fontId="1" fillId="0" borderId="14" xfId="0" applyNumberFormat="1" applyFont="1" applyBorder="1"/>
    <xf numFmtId="3" fontId="2" fillId="0" borderId="1" xfId="0" applyNumberFormat="1" applyFont="1" applyBorder="1"/>
    <xf numFmtId="3" fontId="1" fillId="0" borderId="1" xfId="0" applyNumberFormat="1" applyFont="1" applyBorder="1"/>
    <xf numFmtId="3" fontId="0" fillId="2" borderId="1" xfId="0" applyNumberFormat="1" applyFill="1" applyBorder="1" applyProtection="1">
      <protection locked="0"/>
    </xf>
    <xf numFmtId="3" fontId="0" fillId="4" borderId="1" xfId="0" applyNumberFormat="1" applyFill="1" applyBorder="1" applyProtection="1">
      <protection locked="0"/>
    </xf>
    <xf numFmtId="3" fontId="0" fillId="0" borderId="1" xfId="0" applyNumberFormat="1" applyBorder="1"/>
    <xf numFmtId="0" fontId="7" fillId="0" borderId="10" xfId="0" applyFont="1" applyBorder="1" applyAlignment="1">
      <alignment horizontal="center"/>
    </xf>
    <xf numFmtId="0" fontId="7" fillId="0" borderId="13" xfId="0" applyFont="1" applyBorder="1"/>
    <xf numFmtId="0" fontId="7" fillId="0" borderId="1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4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7" fillId="0" borderId="14" xfId="0" applyFont="1" applyBorder="1"/>
    <xf numFmtId="3" fontId="8" fillId="0" borderId="8" xfId="0" applyNumberFormat="1" applyFont="1" applyBorder="1" applyAlignment="1">
      <alignment vertical="center"/>
    </xf>
    <xf numFmtId="3" fontId="7" fillId="0" borderId="14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wrapText="1"/>
    </xf>
    <xf numFmtId="4" fontId="1" fillId="5" borderId="1" xfId="0" applyNumberFormat="1" applyFont="1" applyFill="1" applyBorder="1" applyAlignment="1" applyProtection="1">
      <alignment horizontal="right"/>
      <protection locked="0"/>
    </xf>
    <xf numFmtId="4" fontId="21" fillId="6" borderId="1" xfId="3" applyNumberFormat="1" applyFont="1" applyFill="1" applyBorder="1" applyAlignment="1"/>
    <xf numFmtId="4" fontId="4" fillId="0" borderId="1" xfId="0" applyNumberFormat="1" applyFont="1" applyBorder="1"/>
    <xf numFmtId="4" fontId="21" fillId="6" borderId="1" xfId="0" applyNumberFormat="1" applyFont="1" applyFill="1" applyBorder="1" applyAlignment="1">
      <alignment vertical="center"/>
    </xf>
    <xf numFmtId="4" fontId="1" fillId="7" borderId="1" xfId="0" applyNumberFormat="1" applyFont="1" applyFill="1" applyBorder="1"/>
    <xf numFmtId="4" fontId="1" fillId="7" borderId="1" xfId="0" applyNumberFormat="1" applyFont="1" applyFill="1" applyBorder="1" applyAlignment="1">
      <alignment wrapText="1"/>
    </xf>
    <xf numFmtId="4" fontId="17" fillId="6" borderId="1" xfId="0" applyNumberFormat="1" applyFont="1" applyFill="1" applyBorder="1"/>
    <xf numFmtId="4" fontId="17" fillId="6" borderId="1" xfId="1" applyNumberFormat="1" applyFont="1" applyFill="1" applyBorder="1" applyAlignment="1" applyProtection="1"/>
    <xf numFmtId="4" fontId="17" fillId="6" borderId="1" xfId="0" applyNumberFormat="1" applyFont="1" applyFill="1" applyBorder="1" applyAlignment="1">
      <alignment vertical="center"/>
    </xf>
    <xf numFmtId="4" fontId="4" fillId="0" borderId="14" xfId="0" applyNumberFormat="1" applyFont="1" applyBorder="1"/>
    <xf numFmtId="4" fontId="4" fillId="0" borderId="6" xfId="0" applyNumberFormat="1" applyFont="1" applyBorder="1"/>
    <xf numFmtId="4" fontId="0" fillId="0" borderId="14" xfId="0" applyNumberFormat="1" applyBorder="1"/>
    <xf numFmtId="4" fontId="2" fillId="0" borderId="17" xfId="0" applyNumberFormat="1" applyFont="1" applyBorder="1"/>
    <xf numFmtId="4" fontId="2" fillId="0" borderId="14" xfId="0" applyNumberFormat="1" applyFont="1" applyBorder="1"/>
    <xf numFmtId="4" fontId="4" fillId="0" borderId="14" xfId="0" applyNumberFormat="1" applyFont="1" applyBorder="1" applyAlignment="1">
      <alignment vertical="center"/>
    </xf>
    <xf numFmtId="4" fontId="4" fillId="0" borderId="1" xfId="0" applyNumberFormat="1" applyFont="1" applyBorder="1" applyProtection="1">
      <protection locked="0"/>
    </xf>
    <xf numFmtId="4" fontId="2" fillId="0" borderId="8" xfId="0" applyNumberFormat="1" applyFont="1" applyBorder="1"/>
    <xf numFmtId="4" fontId="3" fillId="0" borderId="14" xfId="0" applyNumberFormat="1" applyFont="1" applyBorder="1"/>
    <xf numFmtId="0" fontId="1" fillId="7" borderId="0" xfId="0" applyFont="1" applyFill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23" fillId="0" borderId="0" xfId="0" applyNumberFormat="1" applyFont="1"/>
    <xf numFmtId="4" fontId="3" fillId="0" borderId="0" xfId="11" applyNumberFormat="1" applyFont="1"/>
    <xf numFmtId="4" fontId="1" fillId="0" borderId="0" xfId="11" applyNumberFormat="1"/>
    <xf numFmtId="0" fontId="1" fillId="0" borderId="0" xfId="11"/>
    <xf numFmtId="4" fontId="2" fillId="0" borderId="0" xfId="11" applyNumberFormat="1" applyFont="1" applyAlignment="1">
      <alignment horizontal="left" vertical="center"/>
    </xf>
    <xf numFmtId="4" fontId="16" fillId="0" borderId="0" xfId="11" applyNumberFormat="1" applyFont="1"/>
    <xf numFmtId="4" fontId="3" fillId="0" borderId="0" xfId="11" applyNumberFormat="1" applyFont="1" applyAlignment="1">
      <alignment horizontal="left" vertical="center"/>
    </xf>
    <xf numFmtId="0" fontId="2" fillId="0" borderId="0" xfId="11" applyFont="1" applyAlignment="1">
      <alignment horizontal="left"/>
    </xf>
    <xf numFmtId="0" fontId="1" fillId="0" borderId="9" xfId="11" applyBorder="1"/>
    <xf numFmtId="0" fontId="1" fillId="0" borderId="11" xfId="11" applyBorder="1"/>
    <xf numFmtId="0" fontId="1" fillId="0" borderId="1" xfId="11" applyBorder="1" applyAlignment="1">
      <alignment horizontal="left"/>
    </xf>
    <xf numFmtId="1" fontId="1" fillId="0" borderId="4" xfId="11" applyNumberFormat="1" applyBorder="1" applyAlignment="1">
      <alignment horizontal="center" vertical="center"/>
    </xf>
    <xf numFmtId="1" fontId="1" fillId="0" borderId="0" xfId="11" applyNumberFormat="1" applyAlignment="1">
      <alignment horizontal="center" vertical="center"/>
    </xf>
    <xf numFmtId="10" fontId="1" fillId="0" borderId="0" xfId="11" applyNumberFormat="1"/>
    <xf numFmtId="0" fontId="1" fillId="0" borderId="9" xfId="11" applyBorder="1" applyAlignment="1">
      <alignment horizontal="left"/>
    </xf>
    <xf numFmtId="0" fontId="1" fillId="0" borderId="9" xfId="11" quotePrefix="1" applyBorder="1" applyAlignment="1">
      <alignment horizontal="left"/>
    </xf>
    <xf numFmtId="0" fontId="12" fillId="0" borderId="0" xfId="11" applyFont="1"/>
    <xf numFmtId="0" fontId="1" fillId="0" borderId="0" xfId="11" applyAlignment="1">
      <alignment horizontal="left"/>
    </xf>
    <xf numFmtId="0" fontId="2" fillId="0" borderId="9" xfId="11" applyFont="1" applyBorder="1" applyAlignment="1">
      <alignment horizontal="left"/>
    </xf>
    <xf numFmtId="0" fontId="1" fillId="0" borderId="12" xfId="11" applyBorder="1" applyAlignment="1">
      <alignment horizontal="left"/>
    </xf>
    <xf numFmtId="0" fontId="1" fillId="0" borderId="12" xfId="11" applyBorder="1"/>
    <xf numFmtId="0" fontId="2" fillId="0" borderId="1" xfId="11" applyFont="1" applyBorder="1" applyAlignment="1">
      <alignment horizontal="left"/>
    </xf>
    <xf numFmtId="4" fontId="1" fillId="0" borderId="12" xfId="1" applyNumberFormat="1" applyFont="1" applyBorder="1" applyAlignment="1" applyProtection="1"/>
    <xf numFmtId="0" fontId="2" fillId="0" borderId="1" xfId="11" applyFont="1" applyBorder="1"/>
    <xf numFmtId="0" fontId="24" fillId="4" borderId="0" xfId="12" applyFill="1" applyProtection="1">
      <protection locked="0"/>
    </xf>
    <xf numFmtId="4" fontId="14" fillId="0" borderId="0" xfId="0" applyNumberFormat="1" applyFont="1" applyAlignment="1">
      <alignment wrapText="1"/>
    </xf>
    <xf numFmtId="4" fontId="1" fillId="0" borderId="0" xfId="0" applyNumberFormat="1" applyFont="1" applyAlignment="1">
      <alignment wrapText="1"/>
    </xf>
    <xf numFmtId="3" fontId="0" fillId="2" borderId="1" xfId="0" applyNumberFormat="1" applyFill="1" applyBorder="1" applyAlignment="1" applyProtection="1">
      <alignment vertical="center"/>
      <protection locked="0"/>
    </xf>
    <xf numFmtId="4" fontId="20" fillId="0" borderId="0" xfId="0" applyNumberFormat="1" applyFont="1" applyAlignment="1">
      <alignment vertical="center"/>
    </xf>
    <xf numFmtId="4" fontId="1" fillId="0" borderId="0" xfId="10" applyNumberFormat="1"/>
    <xf numFmtId="0" fontId="1" fillId="4" borderId="1" xfId="0" applyNumberFormat="1" applyFont="1" applyFill="1" applyBorder="1" applyAlignment="1" applyProtection="1">
      <alignment horizontal="center"/>
      <protection locked="0"/>
    </xf>
    <xf numFmtId="4" fontId="1" fillId="4" borderId="1" xfId="0" applyNumberFormat="1" applyFont="1" applyFill="1" applyBorder="1" applyAlignment="1" applyProtection="1">
      <protection locked="0"/>
    </xf>
    <xf numFmtId="0" fontId="1" fillId="5" borderId="1" xfId="0" applyNumberFormat="1" applyFont="1" applyFill="1" applyBorder="1" applyAlignment="1" applyProtection="1">
      <alignment horizontal="right"/>
      <protection locked="0"/>
    </xf>
    <xf numFmtId="0" fontId="1" fillId="4" borderId="1" xfId="0" applyNumberFormat="1" applyFont="1" applyFill="1" applyBorder="1" applyAlignment="1" applyProtection="1">
      <alignment horizontal="right"/>
      <protection locked="0"/>
    </xf>
    <xf numFmtId="4" fontId="1" fillId="0" borderId="1" xfId="0" applyNumberFormat="1" applyFont="1" applyBorder="1" applyAlignment="1">
      <alignment wrapText="1"/>
    </xf>
    <xf numFmtId="4" fontId="14" fillId="0" borderId="0" xfId="0" applyNumberFormat="1" applyFont="1" applyAlignment="1">
      <alignment vertical="center"/>
    </xf>
    <xf numFmtId="10" fontId="22" fillId="0" borderId="0" xfId="6" applyNumberFormat="1" applyFont="1" applyAlignment="1">
      <alignment horizontal="center" vertical="top" wrapText="1"/>
    </xf>
    <xf numFmtId="10" fontId="22" fillId="0" borderId="0" xfId="6" applyNumberFormat="1" applyFont="1" applyAlignment="1">
      <alignment horizontal="center" vertical="top"/>
    </xf>
    <xf numFmtId="0" fontId="0" fillId="0" borderId="0" xfId="0"/>
    <xf numFmtId="4" fontId="3" fillId="7" borderId="0" xfId="10" applyNumberFormat="1" applyFont="1" applyFill="1"/>
    <xf numFmtId="4" fontId="1" fillId="7" borderId="0" xfId="10" applyNumberFormat="1" applyFont="1" applyFill="1"/>
    <xf numFmtId="4" fontId="2" fillId="0" borderId="0" xfId="10" applyNumberFormat="1" applyFont="1" applyAlignment="1">
      <alignment horizontal="right"/>
    </xf>
    <xf numFmtId="4" fontId="1" fillId="0" borderId="0" xfId="10" applyNumberFormat="1" applyFont="1"/>
    <xf numFmtId="4" fontId="14" fillId="0" borderId="0" xfId="10" applyNumberFormat="1" applyFont="1" applyAlignment="1">
      <alignment horizontal="left"/>
    </xf>
    <xf numFmtId="4" fontId="1" fillId="0" borderId="0" xfId="10" applyNumberFormat="1" applyFont="1" applyFill="1"/>
    <xf numFmtId="4" fontId="2" fillId="0" borderId="0" xfId="10" applyNumberFormat="1" applyFont="1" applyAlignment="1">
      <alignment horizontal="left" vertical="center"/>
    </xf>
    <xf numFmtId="4" fontId="1" fillId="0" borderId="0" xfId="10" applyNumberFormat="1" applyFill="1"/>
    <xf numFmtId="4" fontId="3" fillId="0" borderId="0" xfId="10" applyNumberFormat="1" applyFont="1" applyFill="1" applyBorder="1" applyAlignment="1">
      <alignment horizontal="left" vertical="center"/>
    </xf>
    <xf numFmtId="4" fontId="1" fillId="0" borderId="0" xfId="10" applyNumberFormat="1" applyFill="1" applyBorder="1" applyAlignment="1">
      <alignment vertical="center" wrapText="1"/>
    </xf>
    <xf numFmtId="4" fontId="1" fillId="0" borderId="0" xfId="10" applyNumberFormat="1" applyFill="1" applyBorder="1"/>
    <xf numFmtId="10" fontId="1" fillId="5" borderId="1" xfId="10" applyNumberFormat="1" applyFont="1" applyFill="1" applyBorder="1" applyAlignment="1" applyProtection="1">
      <protection locked="0"/>
    </xf>
    <xf numFmtId="4" fontId="14" fillId="0" borderId="0" xfId="10" applyNumberFormat="1" applyFont="1" applyFill="1" applyBorder="1"/>
    <xf numFmtId="4" fontId="1" fillId="0" borderId="0" xfId="10" applyNumberFormat="1" applyFont="1" applyFill="1" applyBorder="1"/>
    <xf numFmtId="4" fontId="0" fillId="4" borderId="1" xfId="0" applyNumberFormat="1" applyFill="1" applyBorder="1" applyAlignment="1" applyProtection="1">
      <protection locked="0"/>
    </xf>
    <xf numFmtId="4" fontId="1" fillId="5" borderId="1" xfId="10" applyNumberFormat="1" applyFont="1" applyFill="1" applyBorder="1" applyAlignment="1" applyProtection="1">
      <protection locked="0"/>
    </xf>
    <xf numFmtId="4" fontId="17" fillId="6" borderId="1" xfId="10" applyNumberFormat="1" applyFont="1" applyFill="1" applyBorder="1" applyAlignment="1"/>
    <xf numFmtId="0" fontId="20" fillId="0" borderId="0" xfId="0" applyNumberFormat="1" applyFont="1" applyProtection="1"/>
    <xf numFmtId="4" fontId="3" fillId="7" borderId="0" xfId="0" applyNumberFormat="1" applyFont="1" applyFill="1" applyProtection="1"/>
    <xf numFmtId="4" fontId="3" fillId="7" borderId="0" xfId="0" applyNumberFormat="1" applyFont="1" applyFill="1" applyBorder="1" applyProtection="1"/>
    <xf numFmtId="3" fontId="3" fillId="7" borderId="0" xfId="0" applyNumberFormat="1" applyFont="1" applyFill="1" applyProtection="1"/>
    <xf numFmtId="4" fontId="14" fillId="7" borderId="0" xfId="0" applyNumberFormat="1" applyFont="1" applyFill="1"/>
    <xf numFmtId="3" fontId="4" fillId="7" borderId="0" xfId="0" applyNumberFormat="1" applyFont="1" applyFill="1"/>
    <xf numFmtId="4" fontId="4" fillId="7" borderId="0" xfId="0" applyNumberFormat="1" applyFont="1" applyFill="1"/>
    <xf numFmtId="4" fontId="3" fillId="7" borderId="0" xfId="0" applyNumberFormat="1" applyFont="1" applyFill="1" applyAlignment="1" applyProtection="1"/>
    <xf numFmtId="4" fontId="3" fillId="7" borderId="0" xfId="11" applyNumberFormat="1" applyFont="1" applyFill="1" applyAlignment="1" applyProtection="1"/>
    <xf numFmtId="4" fontId="1" fillId="7" borderId="0" xfId="11" applyNumberFormat="1" applyFont="1" applyFill="1" applyAlignment="1" applyProtection="1"/>
    <xf numFmtId="4" fontId="1" fillId="7" borderId="0" xfId="0" applyNumberFormat="1" applyFont="1" applyFill="1" applyProtection="1"/>
    <xf numFmtId="4" fontId="3" fillId="7" borderId="0" xfId="0" applyNumberFormat="1" applyFont="1" applyFill="1" applyAlignment="1"/>
    <xf numFmtId="4" fontId="13" fillId="7" borderId="0" xfId="0" applyNumberFormat="1" applyFont="1" applyFill="1" applyAlignment="1"/>
    <xf numFmtId="3" fontId="1" fillId="7" borderId="0" xfId="0" applyNumberFormat="1" applyFont="1" applyFill="1" applyAlignment="1"/>
    <xf numFmtId="4" fontId="1" fillId="7" borderId="0" xfId="0" applyNumberFormat="1" applyFont="1" applyFill="1" applyAlignment="1"/>
    <xf numFmtId="0" fontId="1" fillId="5" borderId="1" xfId="0" applyFont="1" applyFill="1" applyBorder="1" applyProtection="1">
      <protection locked="0"/>
    </xf>
    <xf numFmtId="4" fontId="1" fillId="0" borderId="0" xfId="0" applyNumberFormat="1" applyFont="1" applyAlignment="1"/>
    <xf numFmtId="4" fontId="2" fillId="8" borderId="1" xfId="0" applyNumberFormat="1" applyFont="1" applyFill="1" applyBorder="1" applyAlignment="1">
      <alignment horizontal="center" vertical="center" wrapText="1"/>
    </xf>
    <xf numFmtId="4" fontId="1" fillId="9" borderId="1" xfId="0" applyNumberFormat="1" applyFont="1" applyFill="1" applyBorder="1" applyAlignment="1"/>
    <xf numFmtId="4" fontId="1" fillId="8" borderId="1" xfId="0" applyNumberFormat="1" applyFont="1" applyFill="1" applyBorder="1" applyAlignment="1"/>
    <xf numFmtId="4" fontId="2" fillId="8" borderId="1" xfId="3" applyNumberFormat="1" applyFont="1" applyFill="1" applyBorder="1" applyAlignment="1"/>
    <xf numFmtId="0" fontId="4" fillId="0" borderId="14" xfId="0" applyFont="1" applyBorder="1" applyAlignment="1">
      <alignment horizontal="center"/>
    </xf>
    <xf numFmtId="0" fontId="7" fillId="0" borderId="14" xfId="0" applyNumberFormat="1" applyFont="1" applyFill="1" applyBorder="1" applyAlignment="1" applyProtection="1">
      <alignment horizontal="center" wrapText="1"/>
    </xf>
    <xf numFmtId="3" fontId="7" fillId="7" borderId="1" xfId="0" applyNumberFormat="1" applyFont="1" applyFill="1" applyBorder="1" applyAlignment="1" applyProtection="1">
      <alignment horizontal="center"/>
    </xf>
    <xf numFmtId="3" fontId="7" fillId="7" borderId="1" xfId="0" applyNumberFormat="1" applyFont="1" applyFill="1" applyBorder="1" applyProtection="1"/>
    <xf numFmtId="3" fontId="1" fillId="0" borderId="0" xfId="0" applyNumberFormat="1" applyFont="1" applyFill="1" applyBorder="1" applyProtection="1"/>
    <xf numFmtId="4" fontId="1" fillId="7" borderId="1" xfId="0" applyNumberFormat="1" applyFont="1" applyFill="1" applyBorder="1" applyProtection="1"/>
    <xf numFmtId="3" fontId="1" fillId="0" borderId="13" xfId="0" applyNumberFormat="1" applyFont="1" applyFill="1" applyBorder="1" applyAlignment="1" applyProtection="1">
      <alignment horizontal="center"/>
    </xf>
    <xf numFmtId="3" fontId="23" fillId="0" borderId="0" xfId="0" applyNumberFormat="1" applyFont="1" applyFill="1" applyProtection="1"/>
    <xf numFmtId="3" fontId="0" fillId="0" borderId="0" xfId="0" applyNumberFormat="1" applyFill="1" applyProtection="1"/>
    <xf numFmtId="4" fontId="0" fillId="0" borderId="0" xfId="0" applyNumberFormat="1" applyFill="1" applyProtection="1"/>
    <xf numFmtId="3" fontId="4" fillId="0" borderId="10" xfId="0" applyNumberFormat="1" applyFont="1" applyBorder="1" applyAlignment="1">
      <alignment horizontal="center"/>
    </xf>
    <xf numFmtId="4" fontId="5" fillId="0" borderId="0" xfId="0" applyNumberFormat="1" applyFont="1" applyProtection="1"/>
    <xf numFmtId="4" fontId="1" fillId="0" borderId="0" xfId="0" applyNumberFormat="1" applyFont="1" applyProtection="1"/>
    <xf numFmtId="4" fontId="0" fillId="0" borderId="0" xfId="0" applyNumberFormat="1" applyProtection="1"/>
    <xf numFmtId="3" fontId="0" fillId="10" borderId="10" xfId="0" applyNumberFormat="1" applyFill="1" applyBorder="1" applyProtection="1"/>
    <xf numFmtId="3" fontId="7" fillId="10" borderId="14" xfId="0" applyNumberFormat="1" applyFont="1" applyFill="1" applyBorder="1" applyAlignment="1" applyProtection="1">
      <alignment horizontal="center" vertical="center" wrapText="1"/>
    </xf>
    <xf numFmtId="3" fontId="0" fillId="10" borderId="13" xfId="0" applyNumberFormat="1" applyFill="1" applyBorder="1" applyProtection="1"/>
    <xf numFmtId="4" fontId="0" fillId="10" borderId="14" xfId="0" applyNumberFormat="1" applyFill="1" applyBorder="1" applyProtection="1"/>
    <xf numFmtId="4" fontId="0" fillId="10" borderId="1" xfId="0" applyNumberFormat="1" applyFill="1" applyBorder="1" applyProtection="1"/>
    <xf numFmtId="4" fontId="2" fillId="10" borderId="17" xfId="0" applyNumberFormat="1" applyFont="1" applyFill="1" applyBorder="1" applyProtection="1"/>
    <xf numFmtId="4" fontId="1" fillId="0" borderId="0" xfId="0" applyNumberFormat="1" applyFont="1" applyFill="1" applyProtection="1"/>
    <xf numFmtId="0" fontId="7" fillId="0" borderId="16" xfId="0" applyNumberFormat="1" applyFont="1" applyFill="1" applyBorder="1" applyProtection="1"/>
    <xf numFmtId="4" fontId="7" fillId="0" borderId="24" xfId="0" applyNumberFormat="1" applyFont="1" applyFill="1" applyBorder="1" applyProtection="1"/>
    <xf numFmtId="3" fontId="3" fillId="0" borderId="24" xfId="0" applyNumberFormat="1" applyFont="1" applyFill="1" applyBorder="1" applyProtection="1"/>
    <xf numFmtId="4" fontId="1" fillId="0" borderId="24" xfId="0" applyNumberFormat="1" applyFont="1" applyFill="1" applyBorder="1" applyProtection="1"/>
    <xf numFmtId="4" fontId="2" fillId="0" borderId="24" xfId="0" applyNumberFormat="1" applyFont="1" applyFill="1" applyBorder="1" applyProtection="1"/>
    <xf numFmtId="4" fontId="2" fillId="0" borderId="25" xfId="0" applyNumberFormat="1" applyFont="1" applyFill="1" applyBorder="1" applyProtection="1"/>
    <xf numFmtId="0" fontId="7" fillId="0" borderId="26" xfId="0" applyNumberFormat="1" applyFont="1" applyFill="1" applyBorder="1" applyProtection="1"/>
    <xf numFmtId="4" fontId="7" fillId="0" borderId="0" xfId="0" applyNumberFormat="1" applyFont="1" applyFill="1" applyBorder="1" applyProtection="1"/>
    <xf numFmtId="4" fontId="1" fillId="0" borderId="0" xfId="0" applyNumberFormat="1" applyFont="1" applyFill="1" applyBorder="1" applyProtection="1"/>
    <xf numFmtId="4" fontId="1" fillId="0" borderId="27" xfId="0" applyNumberFormat="1" applyFont="1" applyFill="1" applyBorder="1" applyProtection="1"/>
    <xf numFmtId="0" fontId="1" fillId="8" borderId="0" xfId="0" applyFont="1" applyFill="1" applyBorder="1" applyProtection="1"/>
    <xf numFmtId="4" fontId="1" fillId="8" borderId="0" xfId="0" applyNumberFormat="1" applyFont="1" applyFill="1" applyBorder="1" applyProtection="1"/>
    <xf numFmtId="4" fontId="1" fillId="8" borderId="27" xfId="0" applyNumberFormat="1" applyFont="1" applyFill="1" applyBorder="1" applyProtection="1"/>
    <xf numFmtId="0" fontId="2" fillId="0" borderId="0" xfId="0" applyFont="1" applyFill="1" applyBorder="1" applyProtection="1"/>
    <xf numFmtId="4" fontId="2" fillId="0" borderId="0" xfId="0" applyNumberFormat="1" applyFont="1" applyFill="1" applyBorder="1" applyProtection="1"/>
    <xf numFmtId="4" fontId="2" fillId="0" borderId="27" xfId="0" applyNumberFormat="1" applyFont="1" applyFill="1" applyBorder="1" applyProtection="1"/>
    <xf numFmtId="0" fontId="1" fillId="0" borderId="0" xfId="0" applyFont="1" applyFill="1" applyBorder="1" applyProtection="1"/>
    <xf numFmtId="0" fontId="1" fillId="0" borderId="28" xfId="0" applyFont="1" applyFill="1" applyBorder="1" applyProtection="1"/>
    <xf numFmtId="0" fontId="1" fillId="0" borderId="29" xfId="0" applyFont="1" applyFill="1" applyBorder="1" applyProtection="1"/>
    <xf numFmtId="4" fontId="1" fillId="0" borderId="29" xfId="0" applyNumberFormat="1" applyFont="1" applyFill="1" applyBorder="1" applyProtection="1"/>
    <xf numFmtId="4" fontId="1" fillId="0" borderId="30" xfId="0" applyNumberFormat="1" applyFont="1" applyFill="1" applyBorder="1" applyProtection="1"/>
    <xf numFmtId="0" fontId="26" fillId="7" borderId="0" xfId="0" applyNumberFormat="1" applyFont="1" applyFill="1" applyProtection="1"/>
    <xf numFmtId="4" fontId="5" fillId="7" borderId="0" xfId="0" applyNumberFormat="1" applyFont="1" applyFill="1" applyProtection="1"/>
    <xf numFmtId="3" fontId="2" fillId="0" borderId="6" xfId="0" applyNumberFormat="1" applyFont="1" applyBorder="1"/>
    <xf numFmtId="3" fontId="2" fillId="0" borderId="31" xfId="0" applyNumberFormat="1" applyFont="1" applyBorder="1"/>
    <xf numFmtId="3" fontId="2" fillId="0" borderId="8" xfId="0" applyNumberFormat="1" applyFont="1" applyBorder="1"/>
    <xf numFmtId="3" fontId="1" fillId="0" borderId="9" xfId="0" applyNumberFormat="1" applyFont="1" applyFill="1" applyBorder="1" applyProtection="1"/>
    <xf numFmtId="3" fontId="1" fillId="0" borderId="12" xfId="0" applyNumberFormat="1" applyFont="1" applyFill="1" applyBorder="1" applyProtection="1"/>
    <xf numFmtId="4" fontId="2" fillId="0" borderId="0" xfId="0" applyNumberFormat="1" applyFont="1" applyFill="1"/>
    <xf numFmtId="4" fontId="0" fillId="0" borderId="0" xfId="0" applyNumberFormat="1" applyFill="1"/>
    <xf numFmtId="3" fontId="2" fillId="0" borderId="9" xfId="0" applyNumberFormat="1" applyFont="1" applyBorder="1" applyAlignment="1">
      <alignment horizontal="center" vertical="center" wrapText="1"/>
    </xf>
    <xf numFmtId="3" fontId="0" fillId="0" borderId="11" xfId="0" applyNumberFormat="1" applyBorder="1" applyAlignment="1">
      <alignment horizontal="center" vertical="center" wrapText="1"/>
    </xf>
    <xf numFmtId="3" fontId="0" fillId="0" borderId="12" xfId="0" applyNumberFormat="1" applyBorder="1" applyAlignment="1">
      <alignment horizontal="center" vertical="center" wrapText="1"/>
    </xf>
    <xf numFmtId="0" fontId="4" fillId="7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3" fontId="14" fillId="0" borderId="9" xfId="0" applyNumberFormat="1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4" fontId="20" fillId="0" borderId="7" xfId="0" applyNumberFormat="1" applyFont="1" applyBorder="1" applyAlignment="1">
      <alignment horizontal="left" vertical="center" wrapText="1"/>
    </xf>
    <xf numFmtId="0" fontId="0" fillId="0" borderId="7" xfId="0" applyBorder="1" applyAlignment="1">
      <alignment wrapText="1"/>
    </xf>
    <xf numFmtId="4" fontId="1" fillId="0" borderId="1" xfId="0" quotePrefix="1" applyNumberFormat="1" applyFont="1" applyBorder="1" applyAlignment="1">
      <alignment wrapText="1"/>
    </xf>
    <xf numFmtId="0" fontId="0" fillId="0" borderId="1" xfId="0" applyBorder="1" applyAlignment="1">
      <alignment wrapText="1"/>
    </xf>
    <xf numFmtId="4" fontId="1" fillId="0" borderId="9" xfId="0" applyNumberFormat="1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4" fontId="1" fillId="0" borderId="9" xfId="0" quotePrefix="1" applyNumberFormat="1" applyFont="1" applyBorder="1" applyAlignment="1">
      <alignment wrapText="1"/>
    </xf>
    <xf numFmtId="4" fontId="2" fillId="0" borderId="9" xfId="0" applyNumberFormat="1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4" fontId="1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4" fontId="14" fillId="0" borderId="0" xfId="0" applyNumberFormat="1" applyFont="1" applyAlignment="1">
      <alignment wrapText="1"/>
    </xf>
    <xf numFmtId="0" fontId="14" fillId="0" borderId="0" xfId="0" applyFont="1" applyAlignment="1">
      <alignment wrapText="1"/>
    </xf>
    <xf numFmtId="4" fontId="2" fillId="0" borderId="9" xfId="0" quotePrefix="1" applyNumberFormat="1" applyFont="1" applyBorder="1" applyAlignment="1">
      <alignment wrapText="1"/>
    </xf>
    <xf numFmtId="4" fontId="3" fillId="0" borderId="9" xfId="0" quotePrefix="1" applyNumberFormat="1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4" fontId="1" fillId="0" borderId="11" xfId="0" applyNumberFormat="1" applyFont="1" applyBorder="1" applyAlignment="1">
      <alignment wrapText="1"/>
    </xf>
    <xf numFmtId="4" fontId="1" fillId="0" borderId="12" xfId="0" applyNumberFormat="1" applyFont="1" applyBorder="1" applyAlignment="1">
      <alignment wrapText="1"/>
    </xf>
    <xf numFmtId="4" fontId="20" fillId="0" borderId="7" xfId="0" applyNumberFormat="1" applyFont="1" applyBorder="1" applyAlignment="1">
      <alignment wrapText="1"/>
    </xf>
    <xf numFmtId="4" fontId="17" fillId="6" borderId="9" xfId="0" applyNumberFormat="1" applyFont="1" applyFill="1" applyBorder="1" applyAlignment="1">
      <alignment vertical="center" wrapText="1"/>
    </xf>
    <xf numFmtId="0" fontId="18" fillId="6" borderId="11" xfId="0" applyFont="1" applyFill="1" applyBorder="1" applyAlignment="1">
      <alignment vertical="center" wrapText="1"/>
    </xf>
    <xf numFmtId="0" fontId="18" fillId="6" borderId="12" xfId="0" applyFont="1" applyFill="1" applyBorder="1" applyAlignment="1">
      <alignment vertical="center" wrapText="1"/>
    </xf>
    <xf numFmtId="4" fontId="1" fillId="0" borderId="1" xfId="0" quotePrefix="1" applyNumberFormat="1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4" fontId="2" fillId="0" borderId="11" xfId="0" applyNumberFormat="1" applyFont="1" applyBorder="1" applyAlignment="1">
      <alignment wrapText="1"/>
    </xf>
    <xf numFmtId="4" fontId="2" fillId="0" borderId="12" xfId="0" applyNumberFormat="1" applyFont="1" applyBorder="1" applyAlignment="1">
      <alignment wrapText="1"/>
    </xf>
    <xf numFmtId="4" fontId="1" fillId="0" borderId="2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4" fontId="1" fillId="0" borderId="9" xfId="0" applyNumberFormat="1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" fillId="7" borderId="0" xfId="10" applyNumberFormat="1" applyFont="1" applyFill="1" applyAlignment="1" applyProtection="1">
      <alignment horizontal="center" vertical="center"/>
    </xf>
    <xf numFmtId="4" fontId="1" fillId="0" borderId="9" xfId="10" applyNumberFormat="1" applyFont="1" applyFill="1" applyBorder="1" applyAlignment="1">
      <alignment horizontal="left" wrapText="1"/>
    </xf>
    <xf numFmtId="0" fontId="1" fillId="0" borderId="11" xfId="10" applyBorder="1" applyAlignment="1">
      <alignment wrapText="1"/>
    </xf>
    <xf numFmtId="0" fontId="1" fillId="0" borderId="12" xfId="10" applyBorder="1" applyAlignment="1">
      <alignment wrapText="1"/>
    </xf>
    <xf numFmtId="4" fontId="17" fillId="6" borderId="1" xfId="10" applyNumberFormat="1" applyFont="1" applyFill="1" applyBorder="1" applyAlignment="1">
      <alignment wrapText="1"/>
    </xf>
    <xf numFmtId="0" fontId="18" fillId="6" borderId="1" xfId="10" applyFont="1" applyFill="1" applyBorder="1" applyAlignment="1">
      <alignment wrapText="1"/>
    </xf>
    <xf numFmtId="0" fontId="1" fillId="0" borderId="1" xfId="10" applyBorder="1" applyAlignment="1">
      <alignment wrapText="1"/>
    </xf>
    <xf numFmtId="4" fontId="17" fillId="6" borderId="1" xfId="11" applyNumberFormat="1" applyFont="1" applyFill="1" applyBorder="1" applyAlignment="1">
      <alignment wrapText="1"/>
    </xf>
    <xf numFmtId="0" fontId="1" fillId="0" borderId="1" xfId="11" applyBorder="1" applyAlignment="1">
      <alignment wrapText="1"/>
    </xf>
    <xf numFmtId="0" fontId="1" fillId="7" borderId="0" xfId="11" applyFill="1" applyAlignment="1">
      <alignment horizontal="center" vertical="center"/>
    </xf>
    <xf numFmtId="0" fontId="1" fillId="0" borderId="0" xfId="11" applyAlignment="1">
      <alignment horizontal="center" vertical="center"/>
    </xf>
    <xf numFmtId="0" fontId="2" fillId="0" borderId="9" xfId="11" applyFont="1" applyBorder="1" applyAlignment="1">
      <alignment horizontal="left" wrapText="1"/>
    </xf>
    <xf numFmtId="0" fontId="1" fillId="0" borderId="11" xfId="11" applyBorder="1" applyAlignment="1">
      <alignment wrapText="1"/>
    </xf>
    <xf numFmtId="0" fontId="1" fillId="0" borderId="9" xfId="11" applyBorder="1" applyAlignment="1">
      <alignment horizontal="left" wrapText="1"/>
    </xf>
    <xf numFmtId="0" fontId="1" fillId="0" borderId="1" xfId="11" applyBorder="1" applyAlignment="1">
      <alignment horizontal="left" wrapText="1"/>
    </xf>
    <xf numFmtId="4" fontId="1" fillId="4" borderId="9" xfId="0" applyNumberFormat="1" applyFont="1" applyFill="1" applyBorder="1" applyAlignment="1" applyProtection="1">
      <alignment wrapText="1"/>
      <protection locked="0"/>
    </xf>
    <xf numFmtId="4" fontId="1" fillId="4" borderId="12" xfId="0" applyNumberFormat="1" applyFont="1" applyFill="1" applyBorder="1" applyAlignment="1" applyProtection="1">
      <alignment wrapText="1"/>
      <protection locked="0"/>
    </xf>
    <xf numFmtId="4" fontId="1" fillId="2" borderId="9" xfId="0" applyNumberFormat="1" applyFont="1" applyFill="1" applyBorder="1" applyAlignment="1" applyProtection="1">
      <alignment wrapText="1"/>
      <protection locked="0"/>
    </xf>
    <xf numFmtId="4" fontId="1" fillId="2" borderId="12" xfId="0" applyNumberFormat="1" applyFont="1" applyFill="1" applyBorder="1" applyAlignment="1" applyProtection="1">
      <alignment wrapText="1"/>
      <protection locked="0"/>
    </xf>
    <xf numFmtId="4" fontId="2" fillId="0" borderId="2" xfId="0" applyNumberFormat="1" applyFont="1" applyBorder="1" applyAlignment="1">
      <alignment horizontal="right" wrapText="1"/>
    </xf>
    <xf numFmtId="0" fontId="2" fillId="0" borderId="2" xfId="0" applyFont="1" applyBorder="1" applyAlignment="1">
      <alignment horizontal="right" wrapText="1"/>
    </xf>
    <xf numFmtId="4" fontId="1" fillId="0" borderId="1" xfId="0" applyNumberFormat="1" applyFont="1" applyBorder="1" applyAlignment="1">
      <alignment horizontal="left" wrapText="1"/>
    </xf>
    <xf numFmtId="0" fontId="0" fillId="0" borderId="1" xfId="0" applyBorder="1"/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</cellXfs>
  <cellStyles count="13">
    <cellStyle name="Dezimal 2" xfId="2" xr:uid="{00000000-0005-0000-0000-000000000000}"/>
    <cellStyle name="Dezimal 3" xfId="3" xr:uid="{00000000-0005-0000-0000-000001000000}"/>
    <cellStyle name="Euro" xfId="4" xr:uid="{00000000-0005-0000-0000-000002000000}"/>
    <cellStyle name="Komma" xfId="1" builtinId="3"/>
    <cellStyle name="Link" xfId="12" builtinId="8"/>
    <cellStyle name="Prozent" xfId="6" builtinId="5"/>
    <cellStyle name="Prozent 2" xfId="5" xr:uid="{00000000-0005-0000-0000-000006000000}"/>
    <cellStyle name="Prozent 2 2" xfId="7" xr:uid="{00000000-0005-0000-0000-000007000000}"/>
    <cellStyle name="Prozent 2 2 2" xfId="9" xr:uid="{00000000-0005-0000-0000-000008000000}"/>
    <cellStyle name="Standard" xfId="0" builtinId="0"/>
    <cellStyle name="Standard 2" xfId="8" xr:uid="{00000000-0005-0000-0000-00000A000000}"/>
    <cellStyle name="Standard 2 2" xfId="11" xr:uid="{00000000-0005-0000-0000-00000B000000}"/>
    <cellStyle name="Standard 3" xfId="10" xr:uid="{00000000-0005-0000-0000-00000C000000}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s://www.gsi.be.ch/de/start/dienstleistungen/formulare-gesuche-bewilligungen-organisationsstruktur/ais-formulare-gesuche-bewilligungen/familie-und-gesellschaft/offene-kinder-jugendarbeit.html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rgb="FFFF0000"/>
  </sheetPr>
  <dimension ref="A1:N45"/>
  <sheetViews>
    <sheetView tabSelected="1" topLeftCell="A3" workbookViewId="0">
      <selection activeCell="F5" sqref="F5"/>
    </sheetView>
  </sheetViews>
  <sheetFormatPr baseColWidth="10" defaultColWidth="11.44140625" defaultRowHeight="13.2" x14ac:dyDescent="0.25"/>
  <cols>
    <col min="1" max="1" width="5.5546875" style="54" customWidth="1"/>
    <col min="2" max="2" width="3.5546875" style="19" customWidth="1"/>
    <col min="3" max="3" width="36.5546875" style="19" bestFit="1" customWidth="1"/>
    <col min="4" max="5" width="9" style="8" customWidth="1"/>
    <col min="6" max="7" width="20.5546875" style="8" customWidth="1"/>
    <col min="8" max="8" width="14.5546875" style="8" customWidth="1"/>
    <col min="9" max="13" width="14.5546875" style="2" customWidth="1"/>
    <col min="14" max="14" width="14.5546875" style="332" customWidth="1"/>
    <col min="15" max="16384" width="11.44140625" style="2"/>
  </cols>
  <sheetData>
    <row r="1" spans="1:14" s="6" customFormat="1" ht="21" x14ac:dyDescent="0.4">
      <c r="A1" s="361" t="s">
        <v>225</v>
      </c>
      <c r="B1" s="362"/>
      <c r="C1" s="362"/>
      <c r="F1" s="49"/>
      <c r="G1" s="56"/>
      <c r="I1" s="50"/>
      <c r="J1" s="50"/>
      <c r="M1" s="16" t="s">
        <v>24</v>
      </c>
      <c r="N1" s="330"/>
    </row>
    <row r="2" spans="1:14" s="14" customFormat="1" x14ac:dyDescent="0.25">
      <c r="A2" s="93" t="s">
        <v>54</v>
      </c>
      <c r="F2" s="58"/>
      <c r="G2" s="59"/>
      <c r="I2" s="60"/>
      <c r="J2" s="60"/>
      <c r="K2" s="58"/>
      <c r="L2" s="58"/>
      <c r="N2" s="331"/>
    </row>
    <row r="3" spans="1:14" s="14" customFormat="1" x14ac:dyDescent="0.25">
      <c r="A3" s="298" t="s">
        <v>207</v>
      </c>
      <c r="F3" s="58"/>
      <c r="G3" s="59"/>
      <c r="I3" s="60"/>
      <c r="J3" s="60"/>
      <c r="K3" s="16"/>
      <c r="L3" s="16"/>
      <c r="N3" s="331"/>
    </row>
    <row r="4" spans="1:14" x14ac:dyDescent="0.25">
      <c r="A4" s="48"/>
      <c r="K4" s="52"/>
      <c r="L4" s="52"/>
    </row>
    <row r="5" spans="1:14" ht="20.25" customHeight="1" x14ac:dyDescent="0.25">
      <c r="A5" s="9" t="s">
        <v>5</v>
      </c>
      <c r="B5" s="2"/>
      <c r="C5" s="2"/>
      <c r="D5" s="2"/>
      <c r="E5" s="65">
        <v>2024</v>
      </c>
      <c r="F5" s="63"/>
      <c r="G5" s="2"/>
      <c r="H5" s="2"/>
      <c r="N5" s="2"/>
    </row>
    <row r="6" spans="1:14" x14ac:dyDescent="0.25">
      <c r="A6" s="51"/>
    </row>
    <row r="7" spans="1:14" ht="13.5" customHeight="1" x14ac:dyDescent="0.25">
      <c r="A7" s="150"/>
      <c r="B7" s="151"/>
      <c r="C7" s="151"/>
      <c r="D7" s="152"/>
      <c r="E7" s="152"/>
      <c r="F7" s="152"/>
      <c r="G7" s="152"/>
      <c r="H7" s="370" t="s">
        <v>9</v>
      </c>
      <c r="I7" s="371"/>
      <c r="J7" s="371"/>
      <c r="K7" s="371"/>
      <c r="L7" s="372"/>
      <c r="M7" s="131"/>
      <c r="N7" s="333"/>
    </row>
    <row r="8" spans="1:14" s="53" customFormat="1" ht="65.25" customHeight="1" x14ac:dyDescent="0.2">
      <c r="A8" s="153" t="s">
        <v>115</v>
      </c>
      <c r="B8" s="154" t="s">
        <v>25</v>
      </c>
      <c r="C8" s="155" t="s">
        <v>26</v>
      </c>
      <c r="D8" s="156" t="s">
        <v>27</v>
      </c>
      <c r="E8" s="156" t="s">
        <v>28</v>
      </c>
      <c r="F8" s="155" t="s">
        <v>29</v>
      </c>
      <c r="G8" s="155" t="s">
        <v>30</v>
      </c>
      <c r="H8" s="156" t="s">
        <v>31</v>
      </c>
      <c r="I8" s="156" t="s">
        <v>32</v>
      </c>
      <c r="J8" s="156" t="s">
        <v>96</v>
      </c>
      <c r="K8" s="156" t="s">
        <v>33</v>
      </c>
      <c r="L8" s="156" t="s">
        <v>85</v>
      </c>
      <c r="M8" s="156" t="s">
        <v>103</v>
      </c>
      <c r="N8" s="334" t="s">
        <v>219</v>
      </c>
    </row>
    <row r="9" spans="1:14" ht="12.75" customHeight="1" x14ac:dyDescent="0.25">
      <c r="A9" s="207">
        <v>5720</v>
      </c>
      <c r="B9" s="157"/>
      <c r="C9" s="158" t="s">
        <v>15</v>
      </c>
      <c r="D9" s="159"/>
      <c r="E9" s="152"/>
      <c r="F9" s="160"/>
      <c r="G9" s="152"/>
      <c r="H9" s="160"/>
      <c r="I9" s="161"/>
      <c r="J9" s="157"/>
      <c r="K9" s="157"/>
      <c r="L9" s="157"/>
      <c r="M9" s="131"/>
      <c r="N9" s="333"/>
    </row>
    <row r="10" spans="1:14" ht="12.75" customHeight="1" x14ac:dyDescent="0.25">
      <c r="A10" s="208"/>
      <c r="B10" s="162"/>
      <c r="C10" s="163"/>
      <c r="D10" s="164"/>
      <c r="E10" s="165"/>
      <c r="F10" s="166"/>
      <c r="G10" s="165"/>
      <c r="H10" s="166"/>
      <c r="I10" s="161"/>
      <c r="J10" s="162"/>
      <c r="K10" s="162"/>
      <c r="L10" s="162"/>
      <c r="M10" s="167"/>
      <c r="N10" s="335"/>
    </row>
    <row r="11" spans="1:14" x14ac:dyDescent="0.25">
      <c r="A11" s="209">
        <v>5720</v>
      </c>
      <c r="B11" s="162" t="s">
        <v>52</v>
      </c>
      <c r="C11" s="163" t="s">
        <v>34</v>
      </c>
      <c r="D11" s="30">
        <f>'2b Wi. Hilfe Zusammenzug'!C46</f>
        <v>0</v>
      </c>
      <c r="E11" s="30">
        <f>'2b Wi. Hilfe Zusammenzug'!D46</f>
        <v>0</v>
      </c>
      <c r="F11" s="230">
        <f>'2b Wi. Hilfe Zusammenzug'!E46</f>
        <v>0</v>
      </c>
      <c r="G11" s="230">
        <f>SUM(H11:L11)</f>
        <v>0</v>
      </c>
      <c r="H11" s="230">
        <f>'2b Wi. Hilfe Zusammenzug'!F46</f>
        <v>0</v>
      </c>
      <c r="I11" s="231">
        <f>'2b Wi. Hilfe Zusammenzug'!G46</f>
        <v>0</v>
      </c>
      <c r="J11" s="230">
        <f>'2b Wi. Hilfe Zusammenzug'!H46</f>
        <v>0</v>
      </c>
      <c r="K11" s="230">
        <f>'2b Wi. Hilfe Zusammenzug'!I46</f>
        <v>0</v>
      </c>
      <c r="L11" s="230">
        <f>'2b Wi. Hilfe Zusammenzug'!J46</f>
        <v>0</v>
      </c>
      <c r="M11" s="232">
        <f>F11-G11</f>
        <v>0</v>
      </c>
      <c r="N11" s="336">
        <f>'2b Wi. Hilfe Zusammenzug'!M46</f>
        <v>0</v>
      </c>
    </row>
    <row r="12" spans="1:14" x14ac:dyDescent="0.25">
      <c r="A12" s="210">
        <v>5720</v>
      </c>
      <c r="B12" s="169" t="s">
        <v>53</v>
      </c>
      <c r="C12" s="170" t="s">
        <v>35</v>
      </c>
      <c r="D12" s="30"/>
      <c r="E12" s="30"/>
      <c r="F12" s="230">
        <f>'2d Spez Kosten wi Hilfe'!B34</f>
        <v>0</v>
      </c>
      <c r="G12" s="171"/>
      <c r="H12" s="172"/>
      <c r="I12" s="173"/>
      <c r="J12" s="172"/>
      <c r="K12" s="172"/>
      <c r="L12" s="172"/>
      <c r="M12" s="20">
        <f t="shared" ref="M12:M14" si="0">F12-G12</f>
        <v>0</v>
      </c>
      <c r="N12" s="337"/>
    </row>
    <row r="13" spans="1:14" x14ac:dyDescent="0.25">
      <c r="A13" s="210">
        <v>5720</v>
      </c>
      <c r="B13" s="169" t="s">
        <v>102</v>
      </c>
      <c r="C13" s="170" t="s">
        <v>105</v>
      </c>
      <c r="D13" s="30">
        <f>'2e Notfallkosten wi Hilfe'!C62</f>
        <v>0</v>
      </c>
      <c r="E13" s="30"/>
      <c r="F13" s="230">
        <f>'2e Notfallkosten wi Hilfe'!B62</f>
        <v>0</v>
      </c>
      <c r="G13" s="171"/>
      <c r="H13" s="172"/>
      <c r="I13" s="173"/>
      <c r="J13" s="172"/>
      <c r="K13" s="172"/>
      <c r="L13" s="172"/>
      <c r="M13" s="20">
        <f t="shared" si="0"/>
        <v>0</v>
      </c>
      <c r="N13" s="337"/>
    </row>
    <row r="14" spans="1:14" ht="13.8" thickBot="1" x14ac:dyDescent="0.3">
      <c r="A14" s="211">
        <v>5720</v>
      </c>
      <c r="B14" s="174"/>
      <c r="C14" s="175" t="s">
        <v>36</v>
      </c>
      <c r="D14" s="31">
        <f>D11+D13</f>
        <v>0</v>
      </c>
      <c r="E14" s="31">
        <f>E11</f>
        <v>0</v>
      </c>
      <c r="F14" s="233">
        <f>SUM(F11:F13)</f>
        <v>0</v>
      </c>
      <c r="G14" s="234">
        <f>SUM(H14:L14)</f>
        <v>0</v>
      </c>
      <c r="H14" s="233">
        <f>H11</f>
        <v>0</v>
      </c>
      <c r="I14" s="233">
        <f>I11</f>
        <v>0</v>
      </c>
      <c r="J14" s="233">
        <f>J11</f>
        <v>0</v>
      </c>
      <c r="K14" s="233">
        <f>K11</f>
        <v>0</v>
      </c>
      <c r="L14" s="233">
        <f>L11</f>
        <v>0</v>
      </c>
      <c r="M14" s="233">
        <f t="shared" si="0"/>
        <v>0</v>
      </c>
      <c r="N14" s="338">
        <f>N11</f>
        <v>0</v>
      </c>
    </row>
    <row r="15" spans="1:14" ht="12.75" customHeight="1" thickTop="1" x14ac:dyDescent="0.25">
      <c r="A15" s="208"/>
      <c r="B15" s="162"/>
      <c r="C15" s="163"/>
      <c r="D15" s="165"/>
      <c r="E15" s="177"/>
      <c r="F15" s="177"/>
      <c r="G15" s="177"/>
      <c r="H15" s="178"/>
      <c r="I15" s="179"/>
      <c r="J15" s="179"/>
      <c r="K15" s="179"/>
      <c r="L15" s="179"/>
      <c r="M15" s="37"/>
      <c r="N15" s="328"/>
    </row>
    <row r="16" spans="1:14" x14ac:dyDescent="0.25">
      <c r="A16" s="212">
        <v>5430</v>
      </c>
      <c r="B16" s="162"/>
      <c r="C16" s="181" t="s">
        <v>37</v>
      </c>
      <c r="D16" s="182"/>
      <c r="E16" s="183"/>
      <c r="F16" s="165"/>
      <c r="G16" s="165"/>
      <c r="H16" s="164"/>
      <c r="I16" s="37"/>
      <c r="J16" s="37"/>
      <c r="K16" s="37"/>
      <c r="L16" s="37"/>
      <c r="M16" s="37"/>
      <c r="N16" s="328"/>
    </row>
    <row r="17" spans="1:14" ht="12.75" customHeight="1" x14ac:dyDescent="0.25">
      <c r="A17" s="208"/>
      <c r="B17" s="162"/>
      <c r="C17" s="163"/>
      <c r="D17" s="180" t="s">
        <v>76</v>
      </c>
      <c r="E17" s="180" t="s">
        <v>75</v>
      </c>
      <c r="F17" s="165"/>
      <c r="G17" s="165"/>
      <c r="H17" s="164"/>
      <c r="I17" s="37"/>
      <c r="J17" s="37"/>
      <c r="K17" s="37"/>
      <c r="L17" s="37"/>
      <c r="M17" s="37"/>
      <c r="N17" s="328"/>
    </row>
    <row r="18" spans="1:14" ht="13.5" customHeight="1" x14ac:dyDescent="0.25">
      <c r="A18" s="213">
        <v>5430</v>
      </c>
      <c r="B18" s="184" t="s">
        <v>77</v>
      </c>
      <c r="C18" s="185" t="s">
        <v>70</v>
      </c>
      <c r="D18" s="30">
        <f>'3a Kinderali Zusammen'!C44</f>
        <v>0</v>
      </c>
      <c r="E18" s="30">
        <f>'3a Kinderali Zusammen'!D44</f>
        <v>0</v>
      </c>
      <c r="F18" s="230">
        <f>'3a Kinderali Zusammen'!E44</f>
        <v>0</v>
      </c>
      <c r="G18" s="230">
        <f>'3a Kinderali Zusammen'!G44</f>
        <v>0</v>
      </c>
      <c r="H18" s="164"/>
      <c r="I18" s="37"/>
      <c r="J18" s="37"/>
      <c r="K18" s="37"/>
      <c r="L18" s="37"/>
      <c r="M18" s="37"/>
      <c r="N18" s="328"/>
    </row>
    <row r="19" spans="1:14" ht="12.75" customHeight="1" x14ac:dyDescent="0.25">
      <c r="A19" s="209"/>
      <c r="B19" s="162"/>
      <c r="C19" s="163"/>
      <c r="D19" s="165"/>
      <c r="E19" s="152"/>
      <c r="F19" s="152"/>
      <c r="G19" s="152"/>
      <c r="H19" s="164"/>
      <c r="I19" s="37"/>
      <c r="J19" s="37"/>
      <c r="K19" s="37"/>
      <c r="L19" s="37"/>
      <c r="M19" s="37"/>
      <c r="N19" s="328"/>
    </row>
    <row r="20" spans="1:14" ht="13.5" customHeight="1" x14ac:dyDescent="0.25">
      <c r="A20" s="213">
        <v>5430</v>
      </c>
      <c r="B20" s="184" t="s">
        <v>77</v>
      </c>
      <c r="C20" s="185" t="s">
        <v>13</v>
      </c>
      <c r="D20" s="30"/>
      <c r="E20" s="30"/>
      <c r="F20" s="230">
        <f>'3a Kinderali Zusammen'!F44</f>
        <v>0</v>
      </c>
      <c r="G20" s="30"/>
      <c r="H20" s="164"/>
      <c r="I20" s="37"/>
      <c r="J20" s="37"/>
      <c r="K20" s="37"/>
      <c r="L20" s="37"/>
      <c r="M20" s="37"/>
      <c r="N20" s="328"/>
    </row>
    <row r="21" spans="1:14" ht="12.75" customHeight="1" x14ac:dyDescent="0.25">
      <c r="A21" s="208"/>
      <c r="B21" s="162"/>
      <c r="C21" s="163"/>
      <c r="D21" s="165"/>
      <c r="E21" s="165"/>
      <c r="F21" s="152"/>
      <c r="G21" s="165"/>
      <c r="H21" s="164"/>
      <c r="I21" s="37"/>
      <c r="J21" s="37"/>
      <c r="K21" s="37"/>
      <c r="L21" s="37"/>
      <c r="M21" s="37"/>
      <c r="N21" s="328"/>
    </row>
    <row r="22" spans="1:14" ht="13.8" thickBot="1" x14ac:dyDescent="0.3">
      <c r="A22" s="214">
        <v>5430</v>
      </c>
      <c r="B22" s="186"/>
      <c r="C22" s="187" t="s">
        <v>38</v>
      </c>
      <c r="D22" s="31">
        <f>D18</f>
        <v>0</v>
      </c>
      <c r="E22" s="31">
        <f>E18</f>
        <v>0</v>
      </c>
      <c r="F22" s="233">
        <f>F18+F20</f>
        <v>0</v>
      </c>
      <c r="G22" s="233">
        <f>G18</f>
        <v>0</v>
      </c>
      <c r="H22" s="164"/>
      <c r="I22" s="37"/>
      <c r="J22" s="37"/>
      <c r="K22" s="37"/>
      <c r="L22" s="37"/>
      <c r="M22" s="37"/>
      <c r="N22" s="328"/>
    </row>
    <row r="23" spans="1:14" ht="12.75" customHeight="1" thickTop="1" x14ac:dyDescent="0.25">
      <c r="A23" s="208"/>
      <c r="B23" s="162"/>
      <c r="C23" s="181"/>
      <c r="D23" s="189"/>
      <c r="E23" s="364"/>
      <c r="F23" s="182"/>
      <c r="G23" s="188"/>
      <c r="H23" s="33"/>
      <c r="I23" s="37"/>
      <c r="J23" s="37"/>
      <c r="K23" s="37"/>
      <c r="L23" s="37"/>
      <c r="M23" s="37"/>
      <c r="N23" s="328"/>
    </row>
    <row r="24" spans="1:14" ht="24" customHeight="1" x14ac:dyDescent="0.25">
      <c r="A24" s="215" t="s">
        <v>113</v>
      </c>
      <c r="B24" s="219">
        <v>4</v>
      </c>
      <c r="C24" s="218" t="s">
        <v>83</v>
      </c>
      <c r="D24" s="363"/>
      <c r="E24" s="365"/>
      <c r="F24" s="235">
        <f>'4 Fallpauschalen Besold'!F111</f>
        <v>0</v>
      </c>
      <c r="G24" s="189"/>
      <c r="H24" s="33"/>
      <c r="I24" s="37"/>
      <c r="J24" s="37"/>
      <c r="K24" s="37"/>
      <c r="L24" s="37"/>
      <c r="M24" s="37"/>
      <c r="N24" s="328"/>
    </row>
    <row r="25" spans="1:14" x14ac:dyDescent="0.25">
      <c r="A25" s="216"/>
      <c r="B25" s="169"/>
      <c r="C25" s="190"/>
      <c r="D25" s="33"/>
      <c r="E25" s="33"/>
      <c r="F25" s="165"/>
      <c r="G25" s="329"/>
      <c r="H25" s="242" t="s">
        <v>111</v>
      </c>
      <c r="I25" s="37"/>
      <c r="J25" s="37"/>
      <c r="K25" s="37"/>
      <c r="L25" s="37"/>
      <c r="M25" s="37"/>
      <c r="N25" s="328"/>
    </row>
    <row r="26" spans="1:14" s="328" customFormat="1" x14ac:dyDescent="0.25">
      <c r="A26" s="320" t="s">
        <v>217</v>
      </c>
      <c r="B26" s="321">
        <v>6</v>
      </c>
      <c r="C26" s="322" t="s">
        <v>218</v>
      </c>
      <c r="D26" s="366"/>
      <c r="E26" s="367"/>
      <c r="F26" s="324">
        <f>'6 Arbeitshilfe BG'!D10</f>
        <v>0</v>
      </c>
      <c r="G26" s="325"/>
      <c r="H26" s="326"/>
      <c r="I26" s="327"/>
      <c r="J26" s="327"/>
      <c r="K26" s="327"/>
      <c r="L26" s="327"/>
      <c r="M26" s="327"/>
    </row>
    <row r="27" spans="1:14" x14ac:dyDescent="0.25">
      <c r="A27" s="319"/>
      <c r="B27" s="169"/>
      <c r="C27" s="190"/>
      <c r="D27" s="33"/>
      <c r="E27" s="33"/>
      <c r="F27" s="165"/>
      <c r="G27" s="193"/>
      <c r="H27" s="242"/>
      <c r="I27" s="37"/>
      <c r="J27" s="37"/>
      <c r="K27" s="37"/>
      <c r="L27" s="37"/>
      <c r="M27" s="37"/>
      <c r="N27" s="328"/>
    </row>
    <row r="28" spans="1:14" x14ac:dyDescent="0.25">
      <c r="A28" s="213">
        <v>5444</v>
      </c>
      <c r="B28" s="169">
        <v>7</v>
      </c>
      <c r="C28" s="190" t="s">
        <v>39</v>
      </c>
      <c r="D28" s="173"/>
      <c r="E28" s="192"/>
      <c r="F28" s="236">
        <f>'7 Jugendarbeit'!D37</f>
        <v>0</v>
      </c>
      <c r="G28" s="193"/>
      <c r="H28" s="33"/>
      <c r="I28" s="37"/>
      <c r="J28" s="37"/>
      <c r="K28" s="37"/>
      <c r="L28" s="37"/>
      <c r="M28" s="37"/>
      <c r="N28" s="328"/>
    </row>
    <row r="29" spans="1:14" x14ac:dyDescent="0.25">
      <c r="A29" s="216"/>
      <c r="B29" s="169"/>
      <c r="C29" s="190"/>
      <c r="D29" s="33"/>
      <c r="E29" s="33"/>
      <c r="F29" s="165"/>
      <c r="G29" s="193"/>
      <c r="H29" s="33"/>
      <c r="I29" s="37"/>
      <c r="J29" s="37"/>
      <c r="K29" s="37"/>
      <c r="L29" s="37"/>
      <c r="M29" s="37"/>
      <c r="N29" s="328"/>
    </row>
    <row r="30" spans="1:14" x14ac:dyDescent="0.25">
      <c r="A30" s="213" t="s">
        <v>58</v>
      </c>
      <c r="B30" s="169">
        <v>8</v>
      </c>
      <c r="C30" s="190" t="s">
        <v>40</v>
      </c>
      <c r="D30" s="173"/>
      <c r="E30" s="192"/>
      <c r="F30" s="236">
        <f>'8 Obdach-Wohnen'!F31</f>
        <v>0</v>
      </c>
      <c r="G30" s="193"/>
      <c r="H30" s="33"/>
      <c r="I30" s="37"/>
      <c r="J30" s="37"/>
      <c r="K30" s="37"/>
      <c r="L30" s="37"/>
      <c r="M30" s="37"/>
      <c r="N30" s="328"/>
    </row>
    <row r="31" spans="1:14" x14ac:dyDescent="0.25">
      <c r="A31" s="208"/>
      <c r="B31" s="176"/>
      <c r="C31" s="194"/>
      <c r="D31" s="159"/>
      <c r="E31" s="191"/>
      <c r="F31" s="152"/>
      <c r="G31" s="193"/>
      <c r="H31" s="33"/>
      <c r="I31" s="37"/>
      <c r="J31" s="37"/>
      <c r="K31" s="37"/>
      <c r="L31" s="37"/>
      <c r="M31" s="37"/>
      <c r="N31" s="328"/>
    </row>
    <row r="32" spans="1:14" x14ac:dyDescent="0.25">
      <c r="A32" s="208"/>
      <c r="B32" s="176"/>
      <c r="C32" s="182" t="s">
        <v>55</v>
      </c>
      <c r="D32" s="164"/>
      <c r="E32" s="195"/>
      <c r="F32" s="234">
        <f>F14+F22+F24+F26+F28+F30</f>
        <v>0</v>
      </c>
      <c r="G32" s="237">
        <f>G14+G22</f>
        <v>0</v>
      </c>
      <c r="H32" s="33"/>
      <c r="I32" s="37"/>
      <c r="J32" s="37"/>
      <c r="K32" s="37"/>
      <c r="L32" s="37"/>
      <c r="M32" s="37"/>
      <c r="N32" s="328"/>
    </row>
    <row r="33" spans="1:14" x14ac:dyDescent="0.25">
      <c r="A33" s="208"/>
      <c r="B33" s="176"/>
      <c r="C33" s="182"/>
      <c r="D33" s="164"/>
      <c r="E33" s="195"/>
      <c r="F33" s="182"/>
      <c r="G33" s="196"/>
      <c r="H33" s="33"/>
      <c r="I33" s="37"/>
      <c r="J33" s="37"/>
      <c r="K33" s="37"/>
      <c r="L33" s="37"/>
      <c r="M33" s="37"/>
      <c r="N33" s="328"/>
    </row>
    <row r="34" spans="1:14" ht="15.6" x14ac:dyDescent="0.3">
      <c r="A34" s="208"/>
      <c r="B34" s="176"/>
      <c r="C34" s="197" t="s">
        <v>41</v>
      </c>
      <c r="D34" s="164"/>
      <c r="E34" s="195"/>
      <c r="F34" s="165"/>
      <c r="G34" s="238">
        <f>IF(F32&gt;G32,F32-G32,0)</f>
        <v>0</v>
      </c>
      <c r="H34" s="33"/>
      <c r="I34" s="37"/>
      <c r="J34" s="37"/>
      <c r="K34" s="37"/>
      <c r="L34" s="37"/>
      <c r="M34" s="37"/>
      <c r="N34" s="328"/>
    </row>
    <row r="35" spans="1:14" x14ac:dyDescent="0.25">
      <c r="A35" s="208"/>
      <c r="B35" s="176"/>
      <c r="C35" s="182"/>
      <c r="D35" s="164"/>
      <c r="E35" s="195"/>
      <c r="F35" s="165"/>
      <c r="G35" s="195"/>
      <c r="H35" s="33"/>
      <c r="I35" s="37"/>
      <c r="J35" s="37"/>
      <c r="K35" s="37"/>
      <c r="L35" s="37"/>
      <c r="M35" s="37"/>
      <c r="N35" s="328"/>
    </row>
    <row r="36" spans="1:14" ht="15.6" x14ac:dyDescent="0.3">
      <c r="A36" s="208"/>
      <c r="B36" s="176"/>
      <c r="C36" s="197" t="s">
        <v>42</v>
      </c>
      <c r="D36" s="164"/>
      <c r="E36" s="195"/>
      <c r="F36" s="238">
        <f>IF(G32&gt;F32,G32-F32,0)</f>
        <v>0</v>
      </c>
      <c r="G36" s="195"/>
      <c r="H36" s="33"/>
      <c r="I36" s="37"/>
      <c r="J36" s="37"/>
      <c r="K36" s="37"/>
      <c r="L36" s="37"/>
      <c r="M36" s="37"/>
      <c r="N36" s="328"/>
    </row>
    <row r="37" spans="1:14" x14ac:dyDescent="0.25">
      <c r="A37" s="208"/>
      <c r="B37" s="176"/>
      <c r="C37" s="165"/>
      <c r="D37" s="164"/>
      <c r="E37" s="195"/>
      <c r="F37" s="165"/>
      <c r="G37" s="195"/>
      <c r="H37" s="33"/>
      <c r="I37" s="37"/>
      <c r="J37" s="37"/>
      <c r="K37" s="37"/>
      <c r="L37" s="37"/>
      <c r="M37" s="37"/>
      <c r="N37" s="328"/>
    </row>
    <row r="38" spans="1:14" ht="13.8" thickBot="1" x14ac:dyDescent="0.3">
      <c r="A38" s="217"/>
      <c r="B38" s="198"/>
      <c r="C38" s="171" t="s">
        <v>7</v>
      </c>
      <c r="D38" s="168"/>
      <c r="E38" s="199"/>
      <c r="F38" s="233">
        <f>F32+F36</f>
        <v>0</v>
      </c>
      <c r="G38" s="233">
        <f>G32+G34</f>
        <v>0</v>
      </c>
      <c r="H38" s="33"/>
      <c r="I38" s="37"/>
      <c r="J38" s="37"/>
      <c r="K38" s="37"/>
      <c r="L38" s="37"/>
      <c r="M38" s="37"/>
      <c r="N38" s="328"/>
    </row>
    <row r="39" spans="1:14" ht="14.4" thickTop="1" thickBot="1" x14ac:dyDescent="0.3">
      <c r="C39" s="57"/>
      <c r="F39" s="3"/>
      <c r="G39" s="3"/>
      <c r="N39" s="328"/>
    </row>
    <row r="40" spans="1:14" s="328" customFormat="1" ht="15.6" x14ac:dyDescent="0.3">
      <c r="A40" s="340"/>
      <c r="B40" s="341"/>
      <c r="C40" s="342" t="s">
        <v>220</v>
      </c>
      <c r="D40" s="343"/>
      <c r="E40" s="343"/>
      <c r="F40" s="344" t="s">
        <v>221</v>
      </c>
      <c r="G40" s="345" t="s">
        <v>222</v>
      </c>
      <c r="H40" s="339"/>
    </row>
    <row r="41" spans="1:14" s="328" customFormat="1" ht="23.25" customHeight="1" x14ac:dyDescent="0.25">
      <c r="A41" s="346"/>
      <c r="B41" s="347"/>
      <c r="C41" s="323" t="s">
        <v>223</v>
      </c>
      <c r="D41" s="348"/>
      <c r="E41" s="348"/>
      <c r="F41" s="348">
        <f>+F36</f>
        <v>0</v>
      </c>
      <c r="G41" s="349">
        <f>G34</f>
        <v>0</v>
      </c>
      <c r="H41" s="339"/>
    </row>
    <row r="42" spans="1:14" s="328" customFormat="1" x14ac:dyDescent="0.25">
      <c r="A42" s="346"/>
      <c r="B42" s="347"/>
      <c r="C42" s="350" t="s">
        <v>219</v>
      </c>
      <c r="D42" s="351"/>
      <c r="E42" s="351"/>
      <c r="F42" s="351">
        <f>IF(F36=0,0,N14)</f>
        <v>0</v>
      </c>
      <c r="G42" s="352">
        <f>IF(G34=0,0,N14)</f>
        <v>0</v>
      </c>
      <c r="H42" s="339"/>
    </row>
    <row r="43" spans="1:14" s="328" customFormat="1" x14ac:dyDescent="0.25">
      <c r="A43" s="346"/>
      <c r="B43" s="347"/>
      <c r="C43" s="353" t="s">
        <v>224</v>
      </c>
      <c r="D43" s="354"/>
      <c r="E43" s="354"/>
      <c r="F43" s="354">
        <f>SUM(F41:F42)</f>
        <v>0</v>
      </c>
      <c r="G43" s="355">
        <f>SUM(G41:G42)</f>
        <v>0</v>
      </c>
      <c r="H43" s="339"/>
      <c r="I43" s="339"/>
      <c r="J43" s="339"/>
      <c r="K43" s="339"/>
      <c r="L43" s="339"/>
      <c r="M43" s="339"/>
      <c r="N43" s="339"/>
    </row>
    <row r="44" spans="1:14" s="328" customFormat="1" x14ac:dyDescent="0.25">
      <c r="A44" s="346"/>
      <c r="B44" s="347"/>
      <c r="C44" s="356"/>
      <c r="D44" s="348"/>
      <c r="E44" s="348"/>
      <c r="F44" s="348"/>
      <c r="G44" s="349"/>
      <c r="H44" s="339"/>
      <c r="I44" s="339"/>
      <c r="J44" s="339"/>
      <c r="K44" s="339"/>
      <c r="L44" s="339"/>
      <c r="M44" s="339"/>
      <c r="N44" s="339"/>
    </row>
    <row r="45" spans="1:14" s="328" customFormat="1" ht="13.8" thickBot="1" x14ac:dyDescent="0.3">
      <c r="A45" s="357"/>
      <c r="B45" s="358"/>
      <c r="C45" s="358"/>
      <c r="D45" s="358"/>
      <c r="E45" s="358"/>
      <c r="F45" s="359"/>
      <c r="G45" s="360"/>
      <c r="H45" s="339"/>
    </row>
  </sheetData>
  <customSheetViews>
    <customSheetView guid="{ED1EFE49-5A07-488C-96A3-3B9FD4475C11}">
      <selection activeCell="E10" sqref="E10"/>
      <rowBreaks count="1" manualBreakCount="1">
        <brk id="34" max="10" man="1"/>
      </rowBreaks>
      <pageMargins left="0.78740157480314965" right="0.39370078740157483" top="0.59055118110236227" bottom="0.39370078740157483" header="0.11811023622047245" footer="0.11811023622047245"/>
      <pageSetup paperSize="9" scale="83" orientation="landscape" r:id="rId1"/>
      <headerFooter alignWithMargins="0">
        <oddFooter>&amp;L&amp;A&amp;R&amp;D</oddFooter>
      </headerFooter>
    </customSheetView>
    <customSheetView guid="{E083F7BB-7916-4ABB-BDC7-6042584E3606}">
      <selection activeCell="E10" sqref="E10"/>
      <rowBreaks count="1" manualBreakCount="1">
        <brk id="34" max="10" man="1"/>
      </rowBreaks>
      <pageMargins left="0.78740157480314965" right="0.39370078740157483" top="0.59055118110236227" bottom="0.39370078740157483" header="0.11811023622047245" footer="0.11811023622047245"/>
      <pageSetup paperSize="9" scale="83" orientation="landscape" r:id="rId2"/>
      <headerFooter alignWithMargins="0">
        <oddFooter>&amp;L&amp;A&amp;R&amp;D</oddFooter>
      </headerFooter>
    </customSheetView>
    <customSheetView guid="{3FC92738-033B-4B68-8121-D7E87081064C}">
      <selection activeCell="E10" sqref="E10"/>
      <rowBreaks count="1" manualBreakCount="1">
        <brk id="34" max="10" man="1"/>
      </rowBreaks>
      <pageMargins left="0.78740157480314965" right="0.39370078740157483" top="0.59055118110236227" bottom="0.39370078740157483" header="0.11811023622047245" footer="0.11811023622047245"/>
      <pageSetup paperSize="9" scale="83" orientation="landscape" r:id="rId3"/>
      <headerFooter alignWithMargins="0">
        <oddFooter>&amp;L&amp;A&amp;R&amp;D</oddFooter>
      </headerFooter>
    </customSheetView>
  </customSheetViews>
  <mergeCells count="1">
    <mergeCell ref="H7:L7"/>
  </mergeCells>
  <pageMargins left="0.78740157480314965" right="0.39370078740157483" top="0.59055118110236227" bottom="0.39370078740157483" header="0.11811023622047245" footer="0.11811023622047245"/>
  <pageSetup paperSize="9" scale="70" orientation="landscape" r:id="rId4"/>
  <headerFooter alignWithMargins="0">
    <oddHeader>&amp;RSeite &amp;P von &amp;N</oddHeader>
    <oddFooter>&amp;L&amp;A&amp;R&amp;D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6">
    <tabColor rgb="FFFFFF00"/>
  </sheetPr>
  <dimension ref="A1:M49"/>
  <sheetViews>
    <sheetView workbookViewId="0">
      <selection activeCell="A6" sqref="A6"/>
    </sheetView>
  </sheetViews>
  <sheetFormatPr baseColWidth="10" defaultColWidth="11.44140625" defaultRowHeight="13.2" x14ac:dyDescent="0.25"/>
  <cols>
    <col min="1" max="1" width="7.88671875" style="8" customWidth="1"/>
    <col min="2" max="2" width="18.44140625" style="8" customWidth="1"/>
    <col min="3" max="4" width="9.88671875" style="33" customWidth="1"/>
    <col min="5" max="12" width="16.5546875" style="8" customWidth="1"/>
    <col min="13" max="13" width="11.44140625" style="314"/>
    <col min="14" max="16384" width="11.44140625" style="8"/>
  </cols>
  <sheetData>
    <row r="1" spans="1:13" ht="15" customHeight="1" x14ac:dyDescent="0.3">
      <c r="A1" s="309" t="s">
        <v>215</v>
      </c>
      <c r="B1" s="310"/>
      <c r="C1" s="311"/>
      <c r="D1" s="311"/>
      <c r="E1" s="312"/>
      <c r="F1" s="312"/>
      <c r="L1" s="16" t="s">
        <v>49</v>
      </c>
    </row>
    <row r="2" spans="1:13" ht="15" customHeight="1" x14ac:dyDescent="0.25">
      <c r="A2" s="32"/>
      <c r="B2" s="32"/>
      <c r="K2" s="34"/>
      <c r="L2" s="34"/>
    </row>
    <row r="3" spans="1:13" ht="15" customHeight="1" x14ac:dyDescent="0.25">
      <c r="A3" s="3" t="s">
        <v>8</v>
      </c>
      <c r="D3" s="373">
        <v>2024</v>
      </c>
      <c r="E3" s="374"/>
      <c r="F3"/>
    </row>
    <row r="4" spans="1:13" ht="15" customHeight="1" x14ac:dyDescent="0.25">
      <c r="C4" s="29"/>
      <c r="J4" s="105"/>
    </row>
    <row r="5" spans="1:13" s="71" customFormat="1" ht="148.35" customHeight="1" x14ac:dyDescent="0.25">
      <c r="A5" s="4" t="s">
        <v>43</v>
      </c>
      <c r="B5" s="4" t="s">
        <v>44</v>
      </c>
      <c r="C5" s="70" t="s">
        <v>69</v>
      </c>
      <c r="D5" s="70" t="s">
        <v>28</v>
      </c>
      <c r="E5" s="4" t="s">
        <v>10</v>
      </c>
      <c r="F5" s="4" t="s">
        <v>79</v>
      </c>
      <c r="G5" s="4" t="s">
        <v>56</v>
      </c>
      <c r="H5" s="4" t="s">
        <v>97</v>
      </c>
      <c r="I5" s="4" t="s">
        <v>84</v>
      </c>
      <c r="J5" s="104" t="s">
        <v>110</v>
      </c>
      <c r="K5" s="4" t="s">
        <v>11</v>
      </c>
      <c r="L5" s="4" t="s">
        <v>103</v>
      </c>
      <c r="M5" s="315" t="s">
        <v>216</v>
      </c>
    </row>
    <row r="6" spans="1:13" ht="15" customHeight="1" x14ac:dyDescent="0.25">
      <c r="A6" s="61"/>
      <c r="B6" s="313"/>
      <c r="C6" s="375"/>
      <c r="D6" s="376"/>
      <c r="E6" s="376"/>
      <c r="F6" s="376"/>
      <c r="G6" s="376"/>
      <c r="H6" s="376"/>
      <c r="I6" s="377"/>
      <c r="J6" s="67"/>
      <c r="K6" s="223">
        <f>SUM(F6:J6)</f>
        <v>0</v>
      </c>
      <c r="L6" s="223">
        <f>E6-K6</f>
        <v>0</v>
      </c>
      <c r="M6" s="316"/>
    </row>
    <row r="7" spans="1:13" ht="15" customHeight="1" x14ac:dyDescent="0.25">
      <c r="A7" s="272"/>
      <c r="B7" s="273"/>
      <c r="C7" s="133"/>
      <c r="D7" s="133"/>
      <c r="E7" s="134"/>
      <c r="F7" s="134"/>
      <c r="G7" s="134"/>
      <c r="H7" s="134"/>
      <c r="I7" s="134"/>
      <c r="J7" s="200"/>
      <c r="K7" s="223">
        <f t="shared" ref="K7:K45" si="0">SUM(F7:J7)</f>
        <v>0</v>
      </c>
      <c r="L7" s="223">
        <f t="shared" ref="L7:L45" si="1">E7-K7</f>
        <v>0</v>
      </c>
      <c r="M7" s="317">
        <f>(F7+I7)/3</f>
        <v>0</v>
      </c>
    </row>
    <row r="8" spans="1:13" ht="15" customHeight="1" x14ac:dyDescent="0.25">
      <c r="A8" s="61"/>
      <c r="B8" s="67"/>
      <c r="C8" s="135"/>
      <c r="D8" s="135"/>
      <c r="E8" s="221"/>
      <c r="F8" s="221"/>
      <c r="G8" s="221"/>
      <c r="H8" s="221"/>
      <c r="I8" s="221"/>
      <c r="J8" s="200"/>
      <c r="K8" s="223">
        <f t="shared" si="0"/>
        <v>0</v>
      </c>
      <c r="L8" s="223">
        <f t="shared" si="1"/>
        <v>0</v>
      </c>
      <c r="M8" s="317">
        <f t="shared" ref="M8:M45" si="2">(F8+I8)/3</f>
        <v>0</v>
      </c>
    </row>
    <row r="9" spans="1:13" ht="15" customHeight="1" x14ac:dyDescent="0.25">
      <c r="A9" s="62"/>
      <c r="B9" s="72"/>
      <c r="C9" s="133"/>
      <c r="D9" s="133"/>
      <c r="E9" s="134"/>
      <c r="F9" s="134"/>
      <c r="G9" s="134"/>
      <c r="H9" s="134"/>
      <c r="I9" s="134"/>
      <c r="J9" s="200"/>
      <c r="K9" s="223">
        <f t="shared" si="0"/>
        <v>0</v>
      </c>
      <c r="L9" s="223">
        <f t="shared" si="1"/>
        <v>0</v>
      </c>
      <c r="M9" s="317">
        <f t="shared" si="2"/>
        <v>0</v>
      </c>
    </row>
    <row r="10" spans="1:13" ht="15" customHeight="1" x14ac:dyDescent="0.25">
      <c r="A10" s="61"/>
      <c r="B10" s="67"/>
      <c r="C10" s="135"/>
      <c r="D10" s="135"/>
      <c r="E10" s="221"/>
      <c r="F10" s="221"/>
      <c r="G10" s="221"/>
      <c r="H10" s="221"/>
      <c r="I10" s="221"/>
      <c r="J10" s="200"/>
      <c r="K10" s="223">
        <f t="shared" si="0"/>
        <v>0</v>
      </c>
      <c r="L10" s="223">
        <f t="shared" si="1"/>
        <v>0</v>
      </c>
      <c r="M10" s="317">
        <f t="shared" si="2"/>
        <v>0</v>
      </c>
    </row>
    <row r="11" spans="1:13" ht="15" customHeight="1" x14ac:dyDescent="0.25">
      <c r="A11" s="62"/>
      <c r="B11" s="72"/>
      <c r="C11" s="133"/>
      <c r="D11" s="133"/>
      <c r="E11" s="134"/>
      <c r="F11" s="134"/>
      <c r="G11" s="134"/>
      <c r="H11" s="134"/>
      <c r="I11" s="134"/>
      <c r="J11" s="200"/>
      <c r="K11" s="223">
        <f t="shared" si="0"/>
        <v>0</v>
      </c>
      <c r="L11" s="223">
        <f t="shared" si="1"/>
        <v>0</v>
      </c>
      <c r="M11" s="317">
        <f t="shared" si="2"/>
        <v>0</v>
      </c>
    </row>
    <row r="12" spans="1:13" ht="15" customHeight="1" x14ac:dyDescent="0.25">
      <c r="A12" s="61"/>
      <c r="B12" s="67"/>
      <c r="C12" s="135"/>
      <c r="D12" s="135"/>
      <c r="E12" s="221"/>
      <c r="F12" s="221"/>
      <c r="G12" s="221"/>
      <c r="H12" s="221"/>
      <c r="I12" s="221"/>
      <c r="J12" s="200"/>
      <c r="K12" s="223">
        <f t="shared" si="0"/>
        <v>0</v>
      </c>
      <c r="L12" s="223">
        <f t="shared" si="1"/>
        <v>0</v>
      </c>
      <c r="M12" s="317">
        <f t="shared" si="2"/>
        <v>0</v>
      </c>
    </row>
    <row r="13" spans="1:13" ht="15" customHeight="1" x14ac:dyDescent="0.25">
      <c r="A13" s="62"/>
      <c r="B13" s="72"/>
      <c r="C13" s="133"/>
      <c r="D13" s="133"/>
      <c r="E13" s="134"/>
      <c r="F13" s="134"/>
      <c r="G13" s="134"/>
      <c r="H13" s="134"/>
      <c r="I13" s="134"/>
      <c r="J13" s="200"/>
      <c r="K13" s="223">
        <f t="shared" si="0"/>
        <v>0</v>
      </c>
      <c r="L13" s="223">
        <f t="shared" si="1"/>
        <v>0</v>
      </c>
      <c r="M13" s="317">
        <f t="shared" si="2"/>
        <v>0</v>
      </c>
    </row>
    <row r="14" spans="1:13" ht="15" customHeight="1" x14ac:dyDescent="0.25">
      <c r="A14" s="61"/>
      <c r="B14" s="67"/>
      <c r="C14" s="135"/>
      <c r="D14" s="135"/>
      <c r="E14" s="221"/>
      <c r="F14" s="221"/>
      <c r="G14" s="221"/>
      <c r="H14" s="221"/>
      <c r="I14" s="221"/>
      <c r="J14" s="200"/>
      <c r="K14" s="223">
        <f t="shared" si="0"/>
        <v>0</v>
      </c>
      <c r="L14" s="223">
        <f t="shared" si="1"/>
        <v>0</v>
      </c>
      <c r="M14" s="317">
        <f t="shared" si="2"/>
        <v>0</v>
      </c>
    </row>
    <row r="15" spans="1:13" ht="15" customHeight="1" x14ac:dyDescent="0.25">
      <c r="A15" s="62"/>
      <c r="B15" s="72"/>
      <c r="C15" s="133"/>
      <c r="D15" s="133"/>
      <c r="E15" s="134"/>
      <c r="F15" s="134"/>
      <c r="G15" s="134"/>
      <c r="H15" s="134"/>
      <c r="I15" s="134"/>
      <c r="J15" s="200"/>
      <c r="K15" s="223">
        <f t="shared" si="0"/>
        <v>0</v>
      </c>
      <c r="L15" s="223">
        <f t="shared" si="1"/>
        <v>0</v>
      </c>
      <c r="M15" s="317">
        <f t="shared" si="2"/>
        <v>0</v>
      </c>
    </row>
    <row r="16" spans="1:13" ht="15" customHeight="1" x14ac:dyDescent="0.25">
      <c r="A16" s="61"/>
      <c r="B16" s="67"/>
      <c r="C16" s="135"/>
      <c r="D16" s="135"/>
      <c r="E16" s="221"/>
      <c r="F16" s="221"/>
      <c r="G16" s="221"/>
      <c r="H16" s="221"/>
      <c r="I16" s="221"/>
      <c r="J16" s="200"/>
      <c r="K16" s="223">
        <f t="shared" si="0"/>
        <v>0</v>
      </c>
      <c r="L16" s="223">
        <f t="shared" si="1"/>
        <v>0</v>
      </c>
      <c r="M16" s="317">
        <f t="shared" si="2"/>
        <v>0</v>
      </c>
    </row>
    <row r="17" spans="1:13" ht="15" customHeight="1" x14ac:dyDescent="0.25">
      <c r="A17" s="62"/>
      <c r="B17" s="72"/>
      <c r="C17" s="133"/>
      <c r="D17" s="133"/>
      <c r="E17" s="134"/>
      <c r="F17" s="134"/>
      <c r="G17" s="134"/>
      <c r="H17" s="134"/>
      <c r="I17" s="134"/>
      <c r="J17" s="200"/>
      <c r="K17" s="223">
        <f t="shared" si="0"/>
        <v>0</v>
      </c>
      <c r="L17" s="223">
        <f t="shared" si="1"/>
        <v>0</v>
      </c>
      <c r="M17" s="317">
        <f t="shared" si="2"/>
        <v>0</v>
      </c>
    </row>
    <row r="18" spans="1:13" ht="15" customHeight="1" x14ac:dyDescent="0.25">
      <c r="A18" s="61"/>
      <c r="B18" s="67"/>
      <c r="C18" s="135"/>
      <c r="D18" s="135"/>
      <c r="E18" s="221"/>
      <c r="F18" s="221"/>
      <c r="G18" s="221"/>
      <c r="H18" s="221"/>
      <c r="I18" s="221"/>
      <c r="J18" s="200"/>
      <c r="K18" s="223">
        <f t="shared" si="0"/>
        <v>0</v>
      </c>
      <c r="L18" s="223">
        <f t="shared" si="1"/>
        <v>0</v>
      </c>
      <c r="M18" s="317">
        <f t="shared" si="2"/>
        <v>0</v>
      </c>
    </row>
    <row r="19" spans="1:13" ht="15" customHeight="1" x14ac:dyDescent="0.25">
      <c r="A19" s="62"/>
      <c r="B19" s="72"/>
      <c r="C19" s="133"/>
      <c r="D19" s="133"/>
      <c r="E19" s="134"/>
      <c r="F19" s="134"/>
      <c r="G19" s="134"/>
      <c r="H19" s="134"/>
      <c r="I19" s="134"/>
      <c r="J19" s="200"/>
      <c r="K19" s="223">
        <f t="shared" si="0"/>
        <v>0</v>
      </c>
      <c r="L19" s="223">
        <f t="shared" si="1"/>
        <v>0</v>
      </c>
      <c r="M19" s="317">
        <f t="shared" si="2"/>
        <v>0</v>
      </c>
    </row>
    <row r="20" spans="1:13" ht="15" customHeight="1" x14ac:dyDescent="0.25">
      <c r="A20" s="61"/>
      <c r="B20" s="67"/>
      <c r="C20" s="135"/>
      <c r="D20" s="135"/>
      <c r="E20" s="221"/>
      <c r="F20" s="221"/>
      <c r="G20" s="221"/>
      <c r="H20" s="221"/>
      <c r="I20" s="221"/>
      <c r="J20" s="200"/>
      <c r="K20" s="223">
        <f t="shared" si="0"/>
        <v>0</v>
      </c>
      <c r="L20" s="223">
        <f t="shared" si="1"/>
        <v>0</v>
      </c>
      <c r="M20" s="317">
        <f t="shared" si="2"/>
        <v>0</v>
      </c>
    </row>
    <row r="21" spans="1:13" ht="15" customHeight="1" x14ac:dyDescent="0.25">
      <c r="A21" s="62"/>
      <c r="B21" s="72"/>
      <c r="C21" s="133"/>
      <c r="D21" s="133"/>
      <c r="E21" s="134"/>
      <c r="F21" s="134"/>
      <c r="G21" s="134"/>
      <c r="H21" s="134"/>
      <c r="I21" s="134"/>
      <c r="J21" s="200"/>
      <c r="K21" s="223">
        <f t="shared" si="0"/>
        <v>0</v>
      </c>
      <c r="L21" s="223">
        <f t="shared" si="1"/>
        <v>0</v>
      </c>
      <c r="M21" s="317">
        <f t="shared" si="2"/>
        <v>0</v>
      </c>
    </row>
    <row r="22" spans="1:13" ht="15" customHeight="1" x14ac:dyDescent="0.25">
      <c r="A22" s="61"/>
      <c r="B22" s="67"/>
      <c r="C22" s="135"/>
      <c r="D22" s="135"/>
      <c r="E22" s="221"/>
      <c r="F22" s="221"/>
      <c r="G22" s="221"/>
      <c r="H22" s="221"/>
      <c r="I22" s="221"/>
      <c r="J22" s="200"/>
      <c r="K22" s="223">
        <f t="shared" si="0"/>
        <v>0</v>
      </c>
      <c r="L22" s="223">
        <f t="shared" si="1"/>
        <v>0</v>
      </c>
      <c r="M22" s="317">
        <f t="shared" si="2"/>
        <v>0</v>
      </c>
    </row>
    <row r="23" spans="1:13" ht="15" customHeight="1" x14ac:dyDescent="0.25">
      <c r="A23" s="62"/>
      <c r="B23" s="72"/>
      <c r="C23" s="133"/>
      <c r="D23" s="133"/>
      <c r="E23" s="134"/>
      <c r="F23" s="134"/>
      <c r="G23" s="134"/>
      <c r="H23" s="134"/>
      <c r="I23" s="134"/>
      <c r="J23" s="200"/>
      <c r="K23" s="223">
        <f t="shared" si="0"/>
        <v>0</v>
      </c>
      <c r="L23" s="223">
        <f t="shared" si="1"/>
        <v>0</v>
      </c>
      <c r="M23" s="317">
        <f t="shared" si="2"/>
        <v>0</v>
      </c>
    </row>
    <row r="24" spans="1:13" ht="15" customHeight="1" x14ac:dyDescent="0.25">
      <c r="A24" s="61"/>
      <c r="B24" s="67"/>
      <c r="C24" s="135"/>
      <c r="D24" s="135"/>
      <c r="E24" s="221"/>
      <c r="F24" s="221"/>
      <c r="G24" s="221"/>
      <c r="H24" s="221"/>
      <c r="I24" s="221"/>
      <c r="J24" s="200"/>
      <c r="K24" s="223">
        <f t="shared" si="0"/>
        <v>0</v>
      </c>
      <c r="L24" s="223">
        <f t="shared" si="1"/>
        <v>0</v>
      </c>
      <c r="M24" s="317">
        <f t="shared" si="2"/>
        <v>0</v>
      </c>
    </row>
    <row r="25" spans="1:13" ht="15" customHeight="1" x14ac:dyDescent="0.25">
      <c r="A25" s="62"/>
      <c r="B25" s="72"/>
      <c r="C25" s="133"/>
      <c r="D25" s="133"/>
      <c r="E25" s="134"/>
      <c r="F25" s="134"/>
      <c r="G25" s="134"/>
      <c r="H25" s="134"/>
      <c r="I25" s="134"/>
      <c r="J25" s="200"/>
      <c r="K25" s="223">
        <f t="shared" si="0"/>
        <v>0</v>
      </c>
      <c r="L25" s="223">
        <f t="shared" si="1"/>
        <v>0</v>
      </c>
      <c r="M25" s="317">
        <f t="shared" si="2"/>
        <v>0</v>
      </c>
    </row>
    <row r="26" spans="1:13" ht="15" customHeight="1" x14ac:dyDescent="0.25">
      <c r="A26" s="61"/>
      <c r="B26" s="67"/>
      <c r="C26" s="135"/>
      <c r="D26" s="135"/>
      <c r="E26" s="221"/>
      <c r="F26" s="221"/>
      <c r="G26" s="221"/>
      <c r="H26" s="221"/>
      <c r="I26" s="221"/>
      <c r="J26" s="200"/>
      <c r="K26" s="223">
        <f t="shared" si="0"/>
        <v>0</v>
      </c>
      <c r="L26" s="223">
        <f t="shared" si="1"/>
        <v>0</v>
      </c>
      <c r="M26" s="317">
        <f t="shared" si="2"/>
        <v>0</v>
      </c>
    </row>
    <row r="27" spans="1:13" ht="15" customHeight="1" x14ac:dyDescent="0.25">
      <c r="A27" s="62"/>
      <c r="B27" s="72"/>
      <c r="C27" s="133"/>
      <c r="D27" s="133"/>
      <c r="E27" s="134"/>
      <c r="F27" s="134"/>
      <c r="G27" s="134"/>
      <c r="H27" s="134"/>
      <c r="I27" s="134"/>
      <c r="J27" s="200"/>
      <c r="K27" s="223">
        <f t="shared" si="0"/>
        <v>0</v>
      </c>
      <c r="L27" s="223">
        <f t="shared" si="1"/>
        <v>0</v>
      </c>
      <c r="M27" s="317">
        <f t="shared" si="2"/>
        <v>0</v>
      </c>
    </row>
    <row r="28" spans="1:13" ht="15" customHeight="1" x14ac:dyDescent="0.25">
      <c r="A28" s="61"/>
      <c r="B28" s="67"/>
      <c r="C28" s="135"/>
      <c r="D28" s="135"/>
      <c r="E28" s="221"/>
      <c r="F28" s="221"/>
      <c r="G28" s="221"/>
      <c r="H28" s="221"/>
      <c r="I28" s="221"/>
      <c r="J28" s="200"/>
      <c r="K28" s="223">
        <f t="shared" si="0"/>
        <v>0</v>
      </c>
      <c r="L28" s="223">
        <f t="shared" si="1"/>
        <v>0</v>
      </c>
      <c r="M28" s="317">
        <f t="shared" si="2"/>
        <v>0</v>
      </c>
    </row>
    <row r="29" spans="1:13" ht="15" customHeight="1" x14ac:dyDescent="0.25">
      <c r="A29" s="62"/>
      <c r="B29" s="72"/>
      <c r="C29" s="133"/>
      <c r="D29" s="133"/>
      <c r="E29" s="134"/>
      <c r="F29" s="134"/>
      <c r="G29" s="134"/>
      <c r="H29" s="134"/>
      <c r="I29" s="134"/>
      <c r="J29" s="200"/>
      <c r="K29" s="223">
        <f t="shared" si="0"/>
        <v>0</v>
      </c>
      <c r="L29" s="223">
        <f t="shared" si="1"/>
        <v>0</v>
      </c>
      <c r="M29" s="317">
        <f t="shared" si="2"/>
        <v>0</v>
      </c>
    </row>
    <row r="30" spans="1:13" ht="15" customHeight="1" x14ac:dyDescent="0.25">
      <c r="A30" s="61"/>
      <c r="B30" s="67"/>
      <c r="C30" s="135"/>
      <c r="D30" s="135"/>
      <c r="E30" s="221"/>
      <c r="F30" s="221"/>
      <c r="G30" s="221"/>
      <c r="H30" s="221"/>
      <c r="I30" s="221"/>
      <c r="J30" s="200"/>
      <c r="K30" s="223">
        <f t="shared" si="0"/>
        <v>0</v>
      </c>
      <c r="L30" s="223">
        <f t="shared" si="1"/>
        <v>0</v>
      </c>
      <c r="M30" s="317">
        <f t="shared" si="2"/>
        <v>0</v>
      </c>
    </row>
    <row r="31" spans="1:13" ht="15" customHeight="1" x14ac:dyDescent="0.25">
      <c r="A31" s="62"/>
      <c r="B31" s="72"/>
      <c r="C31" s="133"/>
      <c r="D31" s="133"/>
      <c r="E31" s="134"/>
      <c r="F31" s="134"/>
      <c r="G31" s="134"/>
      <c r="H31" s="134"/>
      <c r="I31" s="134"/>
      <c r="J31" s="200"/>
      <c r="K31" s="223">
        <f t="shared" si="0"/>
        <v>0</v>
      </c>
      <c r="L31" s="223">
        <f t="shared" si="1"/>
        <v>0</v>
      </c>
      <c r="M31" s="317">
        <f t="shared" si="2"/>
        <v>0</v>
      </c>
    </row>
    <row r="32" spans="1:13" ht="15" customHeight="1" x14ac:dyDescent="0.25">
      <c r="A32" s="61"/>
      <c r="B32" s="67"/>
      <c r="C32" s="135"/>
      <c r="D32" s="135"/>
      <c r="E32" s="221"/>
      <c r="F32" s="221"/>
      <c r="G32" s="221"/>
      <c r="H32" s="221"/>
      <c r="I32" s="221"/>
      <c r="J32" s="200"/>
      <c r="K32" s="223">
        <f t="shared" si="0"/>
        <v>0</v>
      </c>
      <c r="L32" s="223">
        <f t="shared" si="1"/>
        <v>0</v>
      </c>
      <c r="M32" s="317">
        <f t="shared" si="2"/>
        <v>0</v>
      </c>
    </row>
    <row r="33" spans="1:13" ht="15" customHeight="1" x14ac:dyDescent="0.25">
      <c r="A33" s="62"/>
      <c r="B33" s="72"/>
      <c r="C33" s="133"/>
      <c r="D33" s="133"/>
      <c r="E33" s="134"/>
      <c r="F33" s="134"/>
      <c r="G33" s="134"/>
      <c r="H33" s="134"/>
      <c r="I33" s="134"/>
      <c r="J33" s="200"/>
      <c r="K33" s="223">
        <f t="shared" si="0"/>
        <v>0</v>
      </c>
      <c r="L33" s="223">
        <f t="shared" si="1"/>
        <v>0</v>
      </c>
      <c r="M33" s="317">
        <f t="shared" si="2"/>
        <v>0</v>
      </c>
    </row>
    <row r="34" spans="1:13" ht="15" customHeight="1" x14ac:dyDescent="0.25">
      <c r="A34" s="61"/>
      <c r="B34" s="67"/>
      <c r="C34" s="135"/>
      <c r="D34" s="135"/>
      <c r="E34" s="221"/>
      <c r="F34" s="221"/>
      <c r="G34" s="221"/>
      <c r="H34" s="221"/>
      <c r="I34" s="221"/>
      <c r="J34" s="200"/>
      <c r="K34" s="223">
        <f t="shared" si="0"/>
        <v>0</v>
      </c>
      <c r="L34" s="223">
        <f t="shared" si="1"/>
        <v>0</v>
      </c>
      <c r="M34" s="317">
        <f t="shared" si="2"/>
        <v>0</v>
      </c>
    </row>
    <row r="35" spans="1:13" ht="15" customHeight="1" x14ac:dyDescent="0.25">
      <c r="A35" s="62"/>
      <c r="B35" s="72"/>
      <c r="C35" s="133"/>
      <c r="D35" s="133"/>
      <c r="E35" s="134"/>
      <c r="F35" s="134"/>
      <c r="G35" s="134"/>
      <c r="H35" s="134"/>
      <c r="I35" s="134"/>
      <c r="J35" s="200"/>
      <c r="K35" s="223">
        <f t="shared" si="0"/>
        <v>0</v>
      </c>
      <c r="L35" s="223">
        <f t="shared" si="1"/>
        <v>0</v>
      </c>
      <c r="M35" s="317">
        <f t="shared" si="2"/>
        <v>0</v>
      </c>
    </row>
    <row r="36" spans="1:13" ht="15" customHeight="1" x14ac:dyDescent="0.25">
      <c r="A36" s="61"/>
      <c r="B36" s="67"/>
      <c r="C36" s="135"/>
      <c r="D36" s="135"/>
      <c r="E36" s="221"/>
      <c r="F36" s="221"/>
      <c r="G36" s="221"/>
      <c r="H36" s="221"/>
      <c r="I36" s="221"/>
      <c r="J36" s="200"/>
      <c r="K36" s="223">
        <f t="shared" si="0"/>
        <v>0</v>
      </c>
      <c r="L36" s="223">
        <f t="shared" si="1"/>
        <v>0</v>
      </c>
      <c r="M36" s="317">
        <f t="shared" si="2"/>
        <v>0</v>
      </c>
    </row>
    <row r="37" spans="1:13" ht="15" customHeight="1" x14ac:dyDescent="0.25">
      <c r="A37" s="62"/>
      <c r="B37" s="72"/>
      <c r="C37" s="133"/>
      <c r="D37" s="133"/>
      <c r="E37" s="134"/>
      <c r="F37" s="134"/>
      <c r="G37" s="134"/>
      <c r="H37" s="134"/>
      <c r="I37" s="134"/>
      <c r="J37" s="200"/>
      <c r="K37" s="223">
        <f t="shared" si="0"/>
        <v>0</v>
      </c>
      <c r="L37" s="223">
        <f t="shared" si="1"/>
        <v>0</v>
      </c>
      <c r="M37" s="317">
        <f t="shared" si="2"/>
        <v>0</v>
      </c>
    </row>
    <row r="38" spans="1:13" ht="15" customHeight="1" x14ac:dyDescent="0.25">
      <c r="A38" s="61"/>
      <c r="B38" s="67"/>
      <c r="C38" s="135"/>
      <c r="D38" s="135"/>
      <c r="E38" s="221"/>
      <c r="F38" s="221"/>
      <c r="G38" s="221"/>
      <c r="H38" s="221"/>
      <c r="I38" s="221"/>
      <c r="J38" s="200"/>
      <c r="K38" s="223">
        <f t="shared" si="0"/>
        <v>0</v>
      </c>
      <c r="L38" s="223">
        <f t="shared" si="1"/>
        <v>0</v>
      </c>
      <c r="M38" s="317">
        <f t="shared" si="2"/>
        <v>0</v>
      </c>
    </row>
    <row r="39" spans="1:13" ht="15" customHeight="1" x14ac:dyDescent="0.25">
      <c r="A39" s="62"/>
      <c r="B39" s="72"/>
      <c r="C39" s="133"/>
      <c r="D39" s="133"/>
      <c r="E39" s="134"/>
      <c r="F39" s="134"/>
      <c r="G39" s="134"/>
      <c r="H39" s="134"/>
      <c r="I39" s="134"/>
      <c r="J39" s="200"/>
      <c r="K39" s="223">
        <f t="shared" si="0"/>
        <v>0</v>
      </c>
      <c r="L39" s="223">
        <f t="shared" si="1"/>
        <v>0</v>
      </c>
      <c r="M39" s="317">
        <f t="shared" si="2"/>
        <v>0</v>
      </c>
    </row>
    <row r="40" spans="1:13" ht="15" customHeight="1" x14ac:dyDescent="0.25">
      <c r="A40" s="61"/>
      <c r="B40" s="67"/>
      <c r="C40" s="135"/>
      <c r="D40" s="135"/>
      <c r="E40" s="221"/>
      <c r="F40" s="221"/>
      <c r="G40" s="221"/>
      <c r="H40" s="221"/>
      <c r="I40" s="221"/>
      <c r="J40" s="200"/>
      <c r="K40" s="223">
        <f t="shared" si="0"/>
        <v>0</v>
      </c>
      <c r="L40" s="223">
        <f t="shared" si="1"/>
        <v>0</v>
      </c>
      <c r="M40" s="317">
        <f t="shared" si="2"/>
        <v>0</v>
      </c>
    </row>
    <row r="41" spans="1:13" ht="15" customHeight="1" x14ac:dyDescent="0.25">
      <c r="A41" s="62"/>
      <c r="B41" s="72"/>
      <c r="C41" s="133"/>
      <c r="D41" s="133"/>
      <c r="E41" s="134"/>
      <c r="F41" s="134"/>
      <c r="G41" s="134"/>
      <c r="H41" s="134"/>
      <c r="I41" s="134"/>
      <c r="J41" s="200"/>
      <c r="K41" s="223">
        <f t="shared" si="0"/>
        <v>0</v>
      </c>
      <c r="L41" s="223">
        <f t="shared" si="1"/>
        <v>0</v>
      </c>
      <c r="M41" s="317">
        <f t="shared" si="2"/>
        <v>0</v>
      </c>
    </row>
    <row r="42" spans="1:13" ht="15" customHeight="1" x14ac:dyDescent="0.25">
      <c r="A42" s="61"/>
      <c r="B42" s="67"/>
      <c r="C42" s="135"/>
      <c r="D42" s="135"/>
      <c r="E42" s="221"/>
      <c r="F42" s="221"/>
      <c r="G42" s="221"/>
      <c r="H42" s="221"/>
      <c r="I42" s="221"/>
      <c r="J42" s="200"/>
      <c r="K42" s="223">
        <f t="shared" si="0"/>
        <v>0</v>
      </c>
      <c r="L42" s="223">
        <f t="shared" si="1"/>
        <v>0</v>
      </c>
      <c r="M42" s="317">
        <f t="shared" si="2"/>
        <v>0</v>
      </c>
    </row>
    <row r="43" spans="1:13" ht="15" customHeight="1" x14ac:dyDescent="0.25">
      <c r="A43" s="62"/>
      <c r="B43" s="72"/>
      <c r="C43" s="133"/>
      <c r="D43" s="133"/>
      <c r="E43" s="134"/>
      <c r="F43" s="134"/>
      <c r="G43" s="134"/>
      <c r="H43" s="134"/>
      <c r="I43" s="134"/>
      <c r="J43" s="200"/>
      <c r="K43" s="223">
        <f t="shared" si="0"/>
        <v>0</v>
      </c>
      <c r="L43" s="223">
        <f t="shared" si="1"/>
        <v>0</v>
      </c>
      <c r="M43" s="317">
        <f t="shared" si="2"/>
        <v>0</v>
      </c>
    </row>
    <row r="44" spans="1:13" ht="15" customHeight="1" x14ac:dyDescent="0.25">
      <c r="A44" s="61"/>
      <c r="B44" s="67"/>
      <c r="C44" s="135"/>
      <c r="D44" s="135"/>
      <c r="E44" s="221"/>
      <c r="F44" s="221"/>
      <c r="G44" s="221"/>
      <c r="H44" s="221"/>
      <c r="I44" s="221"/>
      <c r="J44" s="200"/>
      <c r="K44" s="223">
        <f t="shared" si="0"/>
        <v>0</v>
      </c>
      <c r="L44" s="223">
        <f t="shared" si="1"/>
        <v>0</v>
      </c>
      <c r="M44" s="317">
        <f t="shared" si="2"/>
        <v>0</v>
      </c>
    </row>
    <row r="45" spans="1:13" ht="15" customHeight="1" x14ac:dyDescent="0.25">
      <c r="A45" s="272"/>
      <c r="B45" s="273"/>
      <c r="C45" s="133"/>
      <c r="D45" s="133"/>
      <c r="E45" s="134"/>
      <c r="F45" s="134"/>
      <c r="G45" s="134"/>
      <c r="H45" s="134"/>
      <c r="I45" s="134"/>
      <c r="J45" s="201"/>
      <c r="K45" s="223">
        <f t="shared" si="0"/>
        <v>0</v>
      </c>
      <c r="L45" s="223">
        <f t="shared" si="1"/>
        <v>0</v>
      </c>
      <c r="M45" s="317">
        <f t="shared" si="2"/>
        <v>0</v>
      </c>
    </row>
    <row r="46" spans="1:13" s="3" customFormat="1" ht="15" customHeight="1" x14ac:dyDescent="0.25">
      <c r="A46" s="35" t="s">
        <v>7</v>
      </c>
      <c r="B46" s="35"/>
      <c r="C46" s="36">
        <f t="shared" ref="C46:D46" si="3">SUM(C6:C45)</f>
        <v>0</v>
      </c>
      <c r="D46" s="36">
        <f t="shared" si="3"/>
        <v>0</v>
      </c>
      <c r="E46" s="222">
        <f>SUM(E6:E45)</f>
        <v>0</v>
      </c>
      <c r="F46" s="222">
        <f t="shared" ref="F46:L46" si="4">SUM(F6:F45)</f>
        <v>0</v>
      </c>
      <c r="G46" s="222">
        <f t="shared" si="4"/>
        <v>0</v>
      </c>
      <c r="H46" s="222">
        <f t="shared" si="4"/>
        <v>0</v>
      </c>
      <c r="I46" s="222">
        <f t="shared" si="4"/>
        <v>0</v>
      </c>
      <c r="J46" s="222">
        <f t="shared" si="4"/>
        <v>0</v>
      </c>
      <c r="K46" s="222">
        <f t="shared" si="4"/>
        <v>0</v>
      </c>
      <c r="L46" s="222">
        <f t="shared" si="4"/>
        <v>0</v>
      </c>
      <c r="M46" s="318">
        <f>SUM(M7:M45)</f>
        <v>0</v>
      </c>
    </row>
    <row r="48" spans="1:13" x14ac:dyDescent="0.25">
      <c r="B48" s="33"/>
      <c r="D48" s="8"/>
    </row>
    <row r="49" spans="2:4" x14ac:dyDescent="0.25">
      <c r="B49" s="33"/>
      <c r="D49" s="8"/>
    </row>
  </sheetData>
  <customSheetViews>
    <customSheetView guid="{ED1EFE49-5A07-488C-96A3-3B9FD4475C11}">
      <pane xSplit="2" ySplit="13" topLeftCell="C14" activePane="bottomRight" state="frozen"/>
      <selection pane="bottomRight" activeCell="D10" sqref="D10:E10"/>
      <pageMargins left="0.78740157480314965" right="0.39370078740157483" top="0.78740157480314965" bottom="0.78740157480314965" header="0.51181102362204722" footer="0.51181102362204722"/>
      <pageSetup paperSize="9" scale="93" orientation="landscape" r:id="rId1"/>
      <headerFooter alignWithMargins="0">
        <oddHeader>&amp;RSeite &amp;P von &amp;N</oddHeader>
        <oddFooter>&amp;L&amp;A&amp;R&amp;D</oddFooter>
      </headerFooter>
    </customSheetView>
    <customSheetView guid="{E083F7BB-7916-4ABB-BDC7-6042584E3606}">
      <pane xSplit="2" ySplit="13" topLeftCell="C14" activePane="bottomRight" state="frozen"/>
      <selection pane="bottomRight" activeCell="D10" sqref="D10:E10"/>
      <pageMargins left="0.78740157480314965" right="0.39370078740157483" top="0.78740157480314965" bottom="0.78740157480314965" header="0.51181102362204722" footer="0.51181102362204722"/>
      <pageSetup paperSize="9" scale="93" orientation="landscape" r:id="rId2"/>
      <headerFooter alignWithMargins="0">
        <oddHeader>&amp;RSeite &amp;P von &amp;N</oddHeader>
        <oddFooter>&amp;L&amp;A&amp;R&amp;D</oddFooter>
      </headerFooter>
    </customSheetView>
    <customSheetView guid="{3FC92738-033B-4B68-8121-D7E87081064C}">
      <pane xSplit="2" ySplit="13" topLeftCell="C14" activePane="bottomRight" state="frozen"/>
      <selection pane="bottomRight" activeCell="D10" sqref="D10:E10"/>
      <pageMargins left="0.78740157480314965" right="0.39370078740157483" top="0.78740157480314965" bottom="0.78740157480314965" header="0.51181102362204722" footer="0.51181102362204722"/>
      <pageSetup paperSize="9" scale="93" orientation="landscape" r:id="rId3"/>
      <headerFooter alignWithMargins="0">
        <oddHeader>&amp;RSeite &amp;P von &amp;N</oddHeader>
        <oddFooter>&amp;L&amp;A&amp;R&amp;D</oddFooter>
      </headerFooter>
    </customSheetView>
  </customSheetViews>
  <mergeCells count="2">
    <mergeCell ref="D3:E3"/>
    <mergeCell ref="C6:I6"/>
  </mergeCells>
  <dataValidations count="1">
    <dataValidation type="whole" allowBlank="1" showInputMessage="1" showErrorMessage="1" prompt="Nur ganze Zahlen eingeben" sqref="C7:D45" xr:uid="{00000000-0002-0000-0100-000000000000}">
      <formula1>1</formula1>
      <formula2>1000000000</formula2>
    </dataValidation>
  </dataValidations>
  <pageMargins left="0.78740157480314965" right="0.39370078740157483" top="0.78740157480314965" bottom="0.78740157480314965" header="0.51181102362204722" footer="0.51181102362204722"/>
  <pageSetup paperSize="9" scale="76" orientation="landscape" r:id="rId4"/>
  <headerFooter alignWithMargins="0">
    <oddHeader>&amp;RSeite &amp;P von &amp;N</oddHeader>
    <oddFooter>&amp;L&amp;A&amp;R&amp;D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8"/>
  <dimension ref="A1:C35"/>
  <sheetViews>
    <sheetView workbookViewId="0">
      <selection activeCell="A9" sqref="A9"/>
    </sheetView>
  </sheetViews>
  <sheetFormatPr baseColWidth="10" defaultColWidth="11.44140625" defaultRowHeight="13.2" x14ac:dyDescent="0.25"/>
  <cols>
    <col min="1" max="1" width="67.88671875" style="2" customWidth="1"/>
    <col min="2" max="2" width="20.88671875" style="2" customWidth="1"/>
    <col min="3" max="16384" width="11.44140625" style="2"/>
  </cols>
  <sheetData>
    <row r="1" spans="1:3" ht="15.6" x14ac:dyDescent="0.3">
      <c r="A1" s="299" t="s">
        <v>208</v>
      </c>
      <c r="B1" s="16" t="s">
        <v>50</v>
      </c>
    </row>
    <row r="2" spans="1:3" ht="15.6" x14ac:dyDescent="0.3">
      <c r="A2" s="300" t="s">
        <v>209</v>
      </c>
      <c r="B2" s="58"/>
    </row>
    <row r="3" spans="1:3" x14ac:dyDescent="0.25">
      <c r="C3" s="47"/>
    </row>
    <row r="4" spans="1:3" x14ac:dyDescent="0.25">
      <c r="A4" s="18" t="s">
        <v>8</v>
      </c>
      <c r="B4" s="65">
        <v>2024</v>
      </c>
    </row>
    <row r="5" spans="1:3" x14ac:dyDescent="0.25">
      <c r="A5" s="3"/>
    </row>
    <row r="6" spans="1:3" x14ac:dyDescent="0.25">
      <c r="A6" s="80"/>
      <c r="B6" s="7" t="s">
        <v>20</v>
      </c>
    </row>
    <row r="7" spans="1:3" x14ac:dyDescent="0.25">
      <c r="A7" s="120"/>
      <c r="B7" s="121"/>
    </row>
    <row r="8" spans="1:3" x14ac:dyDescent="0.25">
      <c r="A8" s="122" t="s">
        <v>114</v>
      </c>
      <c r="B8" s="121"/>
    </row>
    <row r="9" spans="1:3" x14ac:dyDescent="0.25">
      <c r="A9" s="123" t="s">
        <v>59</v>
      </c>
      <c r="B9" s="124"/>
    </row>
    <row r="10" spans="1:3" x14ac:dyDescent="0.25">
      <c r="A10" s="128"/>
      <c r="B10" s="126"/>
    </row>
    <row r="11" spans="1:3" x14ac:dyDescent="0.25">
      <c r="A11" s="127"/>
      <c r="B11" s="124"/>
    </row>
    <row r="12" spans="1:3" x14ac:dyDescent="0.25">
      <c r="A12" s="125"/>
      <c r="B12" s="126"/>
    </row>
    <row r="13" spans="1:3" x14ac:dyDescent="0.25">
      <c r="A13" s="127"/>
      <c r="B13" s="124"/>
    </row>
    <row r="14" spans="1:3" x14ac:dyDescent="0.25">
      <c r="A14" s="125"/>
      <c r="B14" s="126"/>
    </row>
    <row r="15" spans="1:3" x14ac:dyDescent="0.25">
      <c r="A15" s="127"/>
      <c r="B15" s="124"/>
    </row>
    <row r="16" spans="1:3" x14ac:dyDescent="0.25">
      <c r="A16" s="125"/>
      <c r="B16" s="126"/>
    </row>
    <row r="17" spans="1:2" x14ac:dyDescent="0.25">
      <c r="A17" s="127"/>
      <c r="B17" s="124"/>
    </row>
    <row r="18" spans="1:2" x14ac:dyDescent="0.25">
      <c r="A18" s="125"/>
      <c r="B18" s="126"/>
    </row>
    <row r="19" spans="1:2" x14ac:dyDescent="0.25">
      <c r="A19" s="127"/>
      <c r="B19" s="124"/>
    </row>
    <row r="20" spans="1:2" x14ac:dyDescent="0.25">
      <c r="A20" s="125"/>
      <c r="B20" s="126"/>
    </row>
    <row r="21" spans="1:2" x14ac:dyDescent="0.25">
      <c r="A21" s="127"/>
      <c r="B21" s="124"/>
    </row>
    <row r="22" spans="1:2" x14ac:dyDescent="0.25">
      <c r="A22" s="125"/>
      <c r="B22" s="126"/>
    </row>
    <row r="23" spans="1:2" x14ac:dyDescent="0.25">
      <c r="A23" s="127"/>
      <c r="B23" s="124"/>
    </row>
    <row r="24" spans="1:2" x14ac:dyDescent="0.25">
      <c r="A24" s="125"/>
      <c r="B24" s="126"/>
    </row>
    <row r="25" spans="1:2" x14ac:dyDescent="0.25">
      <c r="A25" s="127"/>
      <c r="B25" s="124"/>
    </row>
    <row r="26" spans="1:2" x14ac:dyDescent="0.25">
      <c r="A26" s="125"/>
      <c r="B26" s="126"/>
    </row>
    <row r="27" spans="1:2" x14ac:dyDescent="0.25">
      <c r="A27" s="127"/>
      <c r="B27" s="124"/>
    </row>
    <row r="28" spans="1:2" x14ac:dyDescent="0.25">
      <c r="A28" s="125"/>
      <c r="B28" s="126"/>
    </row>
    <row r="29" spans="1:2" x14ac:dyDescent="0.25">
      <c r="A29" s="127"/>
      <c r="B29" s="124"/>
    </row>
    <row r="30" spans="1:2" x14ac:dyDescent="0.25">
      <c r="A30" s="125"/>
      <c r="B30" s="126"/>
    </row>
    <row r="31" spans="1:2" x14ac:dyDescent="0.25">
      <c r="A31" s="127"/>
      <c r="B31" s="124"/>
    </row>
    <row r="32" spans="1:2" x14ac:dyDescent="0.25">
      <c r="A32" s="125"/>
      <c r="B32" s="126"/>
    </row>
    <row r="33" spans="1:2" x14ac:dyDescent="0.25">
      <c r="A33" s="127"/>
      <c r="B33" s="124"/>
    </row>
    <row r="34" spans="1:2" x14ac:dyDescent="0.25">
      <c r="A34" s="129" t="s">
        <v>46</v>
      </c>
      <c r="B34" s="224">
        <f>SUM(B9:B33)</f>
        <v>0</v>
      </c>
    </row>
    <row r="35" spans="1:2" x14ac:dyDescent="0.25">
      <c r="A35" s="19"/>
    </row>
  </sheetData>
  <customSheetViews>
    <customSheetView guid="{ED1EFE49-5A07-488C-96A3-3B9FD4475C11}" topLeftCell="A4">
      <selection activeCell="B9" sqref="B9"/>
      <pageMargins left="0.78740157480314965" right="0.39370078740157483" top="0.39370078740157483" bottom="0.39370078740157483" header="0.11811023622047245" footer="0.11811023622047245"/>
      <pageSetup paperSize="9" orientation="portrait" r:id="rId1"/>
      <headerFooter alignWithMargins="0">
        <oddHeader>&amp;RSeite &amp;P von &amp;N</oddHeader>
        <oddFooter>&amp;L&amp;A&amp;R&amp;D</oddFooter>
      </headerFooter>
    </customSheetView>
    <customSheetView guid="{E083F7BB-7916-4ABB-BDC7-6042584E3606}" topLeftCell="A4">
      <selection activeCell="B9" sqref="B9"/>
      <pageMargins left="0.78740157480314965" right="0.39370078740157483" top="0.39370078740157483" bottom="0.39370078740157483" header="0.11811023622047245" footer="0.11811023622047245"/>
      <pageSetup paperSize="9" orientation="portrait" r:id="rId2"/>
      <headerFooter alignWithMargins="0">
        <oddHeader>&amp;RSeite &amp;P von &amp;N</oddHeader>
        <oddFooter>&amp;L&amp;A&amp;R&amp;D</oddFooter>
      </headerFooter>
    </customSheetView>
    <customSheetView guid="{3FC92738-033B-4B68-8121-D7E87081064C}" topLeftCell="A4">
      <selection activeCell="B9" sqref="B9"/>
      <pageMargins left="0.78740157480314965" right="0.39370078740157483" top="0.39370078740157483" bottom="0.39370078740157483" header="0.11811023622047245" footer="0.11811023622047245"/>
      <pageSetup paperSize="9" orientation="portrait" r:id="rId3"/>
      <headerFooter alignWithMargins="0">
        <oddHeader>&amp;RSeite &amp;P von &amp;N</oddHeader>
        <oddFooter>&amp;L&amp;A&amp;R&amp;D</oddFooter>
      </headerFooter>
    </customSheetView>
  </customSheetViews>
  <pageMargins left="0.78740157480314965" right="0.39370078740157483" top="0.39370078740157483" bottom="0.39370078740157483" header="0.11811023622047245" footer="0.11811023622047245"/>
  <pageSetup paperSize="9" orientation="portrait" r:id="rId4"/>
  <headerFooter alignWithMargins="0">
    <oddHeader>&amp;RSeite &amp;P von &amp;N</oddHeader>
    <oddFooter>&amp;L&amp;A&amp;R&amp;D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63"/>
  <sheetViews>
    <sheetView workbookViewId="0">
      <selection activeCell="A10" sqref="A10"/>
    </sheetView>
  </sheetViews>
  <sheetFormatPr baseColWidth="10" defaultColWidth="11.44140625" defaultRowHeight="13.2" x14ac:dyDescent="0.25"/>
  <cols>
    <col min="1" max="1" width="67.88671875" style="2" customWidth="1"/>
    <col min="2" max="2" width="20.88671875" style="2" customWidth="1"/>
    <col min="3" max="3" width="9.5546875" style="2" customWidth="1"/>
    <col min="4" max="16384" width="11.44140625" style="2"/>
  </cols>
  <sheetData>
    <row r="1" spans="1:4" ht="15.6" x14ac:dyDescent="0.3">
      <c r="A1" s="299" t="s">
        <v>210</v>
      </c>
      <c r="C1" s="16" t="s">
        <v>98</v>
      </c>
    </row>
    <row r="2" spans="1:4" ht="15.6" x14ac:dyDescent="0.3">
      <c r="A2" s="300" t="s">
        <v>116</v>
      </c>
      <c r="B2" s="58"/>
      <c r="D2" s="3"/>
    </row>
    <row r="3" spans="1:4" ht="15.6" x14ac:dyDescent="0.3">
      <c r="A3" s="300" t="s">
        <v>227</v>
      </c>
      <c r="B3" s="58"/>
    </row>
    <row r="4" spans="1:4" x14ac:dyDescent="0.25">
      <c r="A4" s="22" t="s">
        <v>99</v>
      </c>
      <c r="B4" s="58"/>
    </row>
    <row r="5" spans="1:4" x14ac:dyDescent="0.25">
      <c r="A5" s="22" t="s">
        <v>100</v>
      </c>
      <c r="B5" s="58"/>
    </row>
    <row r="6" spans="1:4" x14ac:dyDescent="0.25">
      <c r="C6" s="47"/>
    </row>
    <row r="7" spans="1:4" x14ac:dyDescent="0.25">
      <c r="A7" s="18" t="s">
        <v>8</v>
      </c>
      <c r="B7" s="65">
        <v>2024</v>
      </c>
    </row>
    <row r="8" spans="1:4" x14ac:dyDescent="0.25">
      <c r="A8" s="3"/>
    </row>
    <row r="9" spans="1:4" s="119" customFormat="1" ht="27.75" customHeight="1" x14ac:dyDescent="0.25">
      <c r="A9" s="79" t="s">
        <v>101</v>
      </c>
      <c r="B9" s="79" t="s">
        <v>20</v>
      </c>
      <c r="C9" s="130" t="s">
        <v>27</v>
      </c>
    </row>
    <row r="10" spans="1:4" x14ac:dyDescent="0.25">
      <c r="A10" s="123"/>
      <c r="B10" s="124"/>
      <c r="C10" s="131">
        <f>IF(B10&gt;0,1,0)</f>
        <v>0</v>
      </c>
    </row>
    <row r="11" spans="1:4" x14ac:dyDescent="0.25">
      <c r="A11" s="128"/>
      <c r="B11" s="126"/>
      <c r="C11" s="131">
        <f t="shared" ref="C11:C61" si="0">IF(B11&gt;0,1,0)</f>
        <v>0</v>
      </c>
    </row>
    <row r="12" spans="1:4" x14ac:dyDescent="0.25">
      <c r="A12" s="127"/>
      <c r="B12" s="124"/>
      <c r="C12" s="131">
        <f t="shared" si="0"/>
        <v>0</v>
      </c>
    </row>
    <row r="13" spans="1:4" x14ac:dyDescent="0.25">
      <c r="A13" s="125"/>
      <c r="B13" s="126"/>
      <c r="C13" s="131">
        <f t="shared" si="0"/>
        <v>0</v>
      </c>
    </row>
    <row r="14" spans="1:4" x14ac:dyDescent="0.25">
      <c r="A14" s="127"/>
      <c r="B14" s="124"/>
      <c r="C14" s="131">
        <f t="shared" si="0"/>
        <v>0</v>
      </c>
    </row>
    <row r="15" spans="1:4" x14ac:dyDescent="0.25">
      <c r="A15" s="125"/>
      <c r="B15" s="126"/>
      <c r="C15" s="131">
        <f t="shared" si="0"/>
        <v>0</v>
      </c>
    </row>
    <row r="16" spans="1:4" x14ac:dyDescent="0.25">
      <c r="A16" s="127"/>
      <c r="B16" s="124"/>
      <c r="C16" s="131">
        <f t="shared" si="0"/>
        <v>0</v>
      </c>
    </row>
    <row r="17" spans="1:3" x14ac:dyDescent="0.25">
      <c r="A17" s="125"/>
      <c r="B17" s="126"/>
      <c r="C17" s="131">
        <f t="shared" si="0"/>
        <v>0</v>
      </c>
    </row>
    <row r="18" spans="1:3" x14ac:dyDescent="0.25">
      <c r="A18" s="127"/>
      <c r="B18" s="124"/>
      <c r="C18" s="131">
        <f t="shared" si="0"/>
        <v>0</v>
      </c>
    </row>
    <row r="19" spans="1:3" x14ac:dyDescent="0.25">
      <c r="A19" s="125"/>
      <c r="B19" s="126"/>
      <c r="C19" s="131">
        <f t="shared" si="0"/>
        <v>0</v>
      </c>
    </row>
    <row r="20" spans="1:3" x14ac:dyDescent="0.25">
      <c r="A20" s="127"/>
      <c r="B20" s="124"/>
      <c r="C20" s="131">
        <f t="shared" si="0"/>
        <v>0</v>
      </c>
    </row>
    <row r="21" spans="1:3" x14ac:dyDescent="0.25">
      <c r="A21" s="125"/>
      <c r="B21" s="126"/>
      <c r="C21" s="131">
        <f t="shared" si="0"/>
        <v>0</v>
      </c>
    </row>
    <row r="22" spans="1:3" x14ac:dyDescent="0.25">
      <c r="A22" s="127"/>
      <c r="B22" s="124"/>
      <c r="C22" s="131">
        <f t="shared" si="0"/>
        <v>0</v>
      </c>
    </row>
    <row r="23" spans="1:3" x14ac:dyDescent="0.25">
      <c r="A23" s="125"/>
      <c r="B23" s="126"/>
      <c r="C23" s="131">
        <f t="shared" si="0"/>
        <v>0</v>
      </c>
    </row>
    <row r="24" spans="1:3" x14ac:dyDescent="0.25">
      <c r="A24" s="127"/>
      <c r="B24" s="124"/>
      <c r="C24" s="131">
        <f t="shared" si="0"/>
        <v>0</v>
      </c>
    </row>
    <row r="25" spans="1:3" x14ac:dyDescent="0.25">
      <c r="A25" s="125"/>
      <c r="B25" s="126"/>
      <c r="C25" s="131">
        <f t="shared" si="0"/>
        <v>0</v>
      </c>
    </row>
    <row r="26" spans="1:3" x14ac:dyDescent="0.25">
      <c r="A26" s="127"/>
      <c r="B26" s="124"/>
      <c r="C26" s="131">
        <f t="shared" si="0"/>
        <v>0</v>
      </c>
    </row>
    <row r="27" spans="1:3" x14ac:dyDescent="0.25">
      <c r="A27" s="125"/>
      <c r="B27" s="126"/>
      <c r="C27" s="131">
        <f t="shared" si="0"/>
        <v>0</v>
      </c>
    </row>
    <row r="28" spans="1:3" x14ac:dyDescent="0.25">
      <c r="A28" s="127"/>
      <c r="B28" s="124"/>
      <c r="C28" s="131">
        <f t="shared" si="0"/>
        <v>0</v>
      </c>
    </row>
    <row r="29" spans="1:3" x14ac:dyDescent="0.25">
      <c r="A29" s="125"/>
      <c r="B29" s="126"/>
      <c r="C29" s="131">
        <f t="shared" si="0"/>
        <v>0</v>
      </c>
    </row>
    <row r="30" spans="1:3" x14ac:dyDescent="0.25">
      <c r="A30" s="127"/>
      <c r="B30" s="124"/>
      <c r="C30" s="131">
        <f t="shared" si="0"/>
        <v>0</v>
      </c>
    </row>
    <row r="31" spans="1:3" x14ac:dyDescent="0.25">
      <c r="A31" s="125"/>
      <c r="B31" s="126"/>
      <c r="C31" s="131">
        <f t="shared" si="0"/>
        <v>0</v>
      </c>
    </row>
    <row r="32" spans="1:3" x14ac:dyDescent="0.25">
      <c r="A32" s="127"/>
      <c r="B32" s="124"/>
      <c r="C32" s="131">
        <f t="shared" si="0"/>
        <v>0</v>
      </c>
    </row>
    <row r="33" spans="1:3" x14ac:dyDescent="0.25">
      <c r="A33" s="125"/>
      <c r="B33" s="126"/>
      <c r="C33" s="131">
        <f t="shared" si="0"/>
        <v>0</v>
      </c>
    </row>
    <row r="34" spans="1:3" x14ac:dyDescent="0.25">
      <c r="A34" s="127"/>
      <c r="B34" s="124"/>
      <c r="C34" s="131">
        <f t="shared" si="0"/>
        <v>0</v>
      </c>
    </row>
    <row r="35" spans="1:3" x14ac:dyDescent="0.25">
      <c r="A35" s="125"/>
      <c r="B35" s="126"/>
      <c r="C35" s="131">
        <f t="shared" si="0"/>
        <v>0</v>
      </c>
    </row>
    <row r="36" spans="1:3" x14ac:dyDescent="0.25">
      <c r="A36" s="127"/>
      <c r="B36" s="124"/>
      <c r="C36" s="131">
        <f t="shared" si="0"/>
        <v>0</v>
      </c>
    </row>
    <row r="37" spans="1:3" x14ac:dyDescent="0.25">
      <c r="A37" s="125"/>
      <c r="B37" s="126"/>
      <c r="C37" s="131">
        <f t="shared" si="0"/>
        <v>0</v>
      </c>
    </row>
    <row r="38" spans="1:3" x14ac:dyDescent="0.25">
      <c r="A38" s="127"/>
      <c r="B38" s="124"/>
      <c r="C38" s="131">
        <f t="shared" si="0"/>
        <v>0</v>
      </c>
    </row>
    <row r="39" spans="1:3" x14ac:dyDescent="0.25">
      <c r="A39" s="125"/>
      <c r="B39" s="126"/>
      <c r="C39" s="131">
        <f t="shared" si="0"/>
        <v>0</v>
      </c>
    </row>
    <row r="40" spans="1:3" x14ac:dyDescent="0.25">
      <c r="A40" s="127"/>
      <c r="B40" s="124"/>
      <c r="C40" s="131">
        <f t="shared" si="0"/>
        <v>0</v>
      </c>
    </row>
    <row r="41" spans="1:3" x14ac:dyDescent="0.25">
      <c r="A41" s="125"/>
      <c r="B41" s="126"/>
      <c r="C41" s="131">
        <f t="shared" si="0"/>
        <v>0</v>
      </c>
    </row>
    <row r="42" spans="1:3" x14ac:dyDescent="0.25">
      <c r="A42" s="127"/>
      <c r="B42" s="124"/>
      <c r="C42" s="131">
        <f t="shared" si="0"/>
        <v>0</v>
      </c>
    </row>
    <row r="43" spans="1:3" x14ac:dyDescent="0.25">
      <c r="A43" s="125"/>
      <c r="B43" s="126"/>
      <c r="C43" s="131">
        <f t="shared" si="0"/>
        <v>0</v>
      </c>
    </row>
    <row r="44" spans="1:3" x14ac:dyDescent="0.25">
      <c r="A44" s="127"/>
      <c r="B44" s="124"/>
      <c r="C44" s="131">
        <f t="shared" si="0"/>
        <v>0</v>
      </c>
    </row>
    <row r="45" spans="1:3" x14ac:dyDescent="0.25">
      <c r="A45" s="125"/>
      <c r="B45" s="126"/>
      <c r="C45" s="131">
        <f t="shared" si="0"/>
        <v>0</v>
      </c>
    </row>
    <row r="46" spans="1:3" x14ac:dyDescent="0.25">
      <c r="A46" s="127"/>
      <c r="B46" s="124"/>
      <c r="C46" s="131">
        <f t="shared" si="0"/>
        <v>0</v>
      </c>
    </row>
    <row r="47" spans="1:3" x14ac:dyDescent="0.25">
      <c r="A47" s="125"/>
      <c r="B47" s="126"/>
      <c r="C47" s="131">
        <f t="shared" si="0"/>
        <v>0</v>
      </c>
    </row>
    <row r="48" spans="1:3" x14ac:dyDescent="0.25">
      <c r="A48" s="127"/>
      <c r="B48" s="124"/>
      <c r="C48" s="131">
        <f t="shared" si="0"/>
        <v>0</v>
      </c>
    </row>
    <row r="49" spans="1:3" x14ac:dyDescent="0.25">
      <c r="A49" s="125"/>
      <c r="B49" s="126"/>
      <c r="C49" s="131">
        <f t="shared" si="0"/>
        <v>0</v>
      </c>
    </row>
    <row r="50" spans="1:3" x14ac:dyDescent="0.25">
      <c r="A50" s="127"/>
      <c r="B50" s="124"/>
      <c r="C50" s="131">
        <f t="shared" si="0"/>
        <v>0</v>
      </c>
    </row>
    <row r="51" spans="1:3" x14ac:dyDescent="0.25">
      <c r="A51" s="125"/>
      <c r="B51" s="126"/>
      <c r="C51" s="131">
        <f t="shared" si="0"/>
        <v>0</v>
      </c>
    </row>
    <row r="52" spans="1:3" x14ac:dyDescent="0.25">
      <c r="A52" s="127"/>
      <c r="B52" s="124"/>
      <c r="C52" s="131">
        <f t="shared" si="0"/>
        <v>0</v>
      </c>
    </row>
    <row r="53" spans="1:3" x14ac:dyDescent="0.25">
      <c r="A53" s="125"/>
      <c r="B53" s="126"/>
      <c r="C53" s="131">
        <f t="shared" si="0"/>
        <v>0</v>
      </c>
    </row>
    <row r="54" spans="1:3" x14ac:dyDescent="0.25">
      <c r="A54" s="127"/>
      <c r="B54" s="124"/>
      <c r="C54" s="131">
        <f t="shared" si="0"/>
        <v>0</v>
      </c>
    </row>
    <row r="55" spans="1:3" x14ac:dyDescent="0.25">
      <c r="A55" s="125"/>
      <c r="B55" s="126"/>
      <c r="C55" s="131">
        <f t="shared" si="0"/>
        <v>0</v>
      </c>
    </row>
    <row r="56" spans="1:3" x14ac:dyDescent="0.25">
      <c r="A56" s="127"/>
      <c r="B56" s="124"/>
      <c r="C56" s="131">
        <f t="shared" si="0"/>
        <v>0</v>
      </c>
    </row>
    <row r="57" spans="1:3" x14ac:dyDescent="0.25">
      <c r="A57" s="125"/>
      <c r="B57" s="126"/>
      <c r="C57" s="131">
        <f t="shared" si="0"/>
        <v>0</v>
      </c>
    </row>
    <row r="58" spans="1:3" x14ac:dyDescent="0.25">
      <c r="A58" s="127"/>
      <c r="B58" s="124"/>
      <c r="C58" s="131">
        <f t="shared" si="0"/>
        <v>0</v>
      </c>
    </row>
    <row r="59" spans="1:3" x14ac:dyDescent="0.25">
      <c r="A59" s="125"/>
      <c r="B59" s="126"/>
      <c r="C59" s="131">
        <f t="shared" si="0"/>
        <v>0</v>
      </c>
    </row>
    <row r="60" spans="1:3" x14ac:dyDescent="0.25">
      <c r="A60" s="127"/>
      <c r="B60" s="124"/>
      <c r="C60" s="131">
        <f t="shared" si="0"/>
        <v>0</v>
      </c>
    </row>
    <row r="61" spans="1:3" x14ac:dyDescent="0.25">
      <c r="A61" s="125"/>
      <c r="B61" s="126"/>
      <c r="C61" s="131">
        <f t="shared" si="0"/>
        <v>0</v>
      </c>
    </row>
    <row r="62" spans="1:3" x14ac:dyDescent="0.25">
      <c r="A62" s="129" t="s">
        <v>46</v>
      </c>
      <c r="B62" s="224">
        <f>SUM(B10:B61)</f>
        <v>0</v>
      </c>
      <c r="C62" s="36">
        <f>SUM(C10:C61)</f>
        <v>0</v>
      </c>
    </row>
    <row r="63" spans="1:3" x14ac:dyDescent="0.25">
      <c r="A63" s="19"/>
    </row>
  </sheetData>
  <pageMargins left="0.78740157480314965" right="0.39370078740157483" top="0.39370078740157483" bottom="0.39370078740157483" header="0.11811023622047245" footer="0.11811023622047245"/>
  <pageSetup paperSize="9" scale="93" orientation="portrait" r:id="rId1"/>
  <headerFooter alignWithMargins="0">
    <oddHeader>&amp;RSeite &amp;P von &amp;N</oddHeader>
    <oddFooter>&amp;L&amp;A&amp;R&amp;D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6">
    <tabColor rgb="FFFFFF00"/>
  </sheetPr>
  <dimension ref="A1:Y44"/>
  <sheetViews>
    <sheetView workbookViewId="0">
      <selection activeCell="A6" sqref="A6"/>
    </sheetView>
  </sheetViews>
  <sheetFormatPr baseColWidth="10" defaultColWidth="11.44140625" defaultRowHeight="13.2" x14ac:dyDescent="0.25"/>
  <cols>
    <col min="1" max="1" width="8.44140625" style="37" customWidth="1"/>
    <col min="2" max="2" width="18.44140625" style="2" customWidth="1"/>
    <col min="3" max="4" width="16.5546875" style="33" customWidth="1"/>
    <col min="5" max="7" width="16.5546875" style="8" customWidth="1"/>
    <col min="8" max="9" width="14.5546875" style="8" customWidth="1"/>
    <col min="10" max="25" width="11.44140625" style="8"/>
    <col min="26" max="16384" width="11.44140625" style="2"/>
  </cols>
  <sheetData>
    <row r="1" spans="1:25" ht="15.6" x14ac:dyDescent="0.3">
      <c r="A1" s="301" t="s">
        <v>211</v>
      </c>
      <c r="B1" s="302"/>
      <c r="C1" s="303"/>
      <c r="D1" s="303"/>
      <c r="E1" s="304"/>
      <c r="G1" s="16" t="s">
        <v>57</v>
      </c>
      <c r="I1" s="38"/>
    </row>
    <row r="2" spans="1:25" x14ac:dyDescent="0.25">
      <c r="A2" s="39"/>
      <c r="B2" s="22"/>
      <c r="G2" s="2"/>
      <c r="I2" s="38"/>
    </row>
    <row r="3" spans="1:25" x14ac:dyDescent="0.25">
      <c r="A3" s="41" t="s">
        <v>8</v>
      </c>
      <c r="C3" s="2"/>
      <c r="D3" s="373">
        <v>2024</v>
      </c>
      <c r="E3" s="374"/>
      <c r="G3" s="40"/>
    </row>
    <row r="4" spans="1:25" x14ac:dyDescent="0.25">
      <c r="A4" s="2"/>
      <c r="C4" s="69"/>
    </row>
    <row r="5" spans="1:25" ht="39.6" x14ac:dyDescent="0.25">
      <c r="A5" s="42" t="s">
        <v>43</v>
      </c>
      <c r="B5" s="43" t="s">
        <v>44</v>
      </c>
      <c r="C5" s="44" t="s">
        <v>12</v>
      </c>
      <c r="D5" s="44" t="s">
        <v>6</v>
      </c>
      <c r="E5" s="44" t="s">
        <v>45</v>
      </c>
      <c r="F5" s="44" t="s">
        <v>13</v>
      </c>
      <c r="G5" s="44" t="s">
        <v>14</v>
      </c>
    </row>
    <row r="6" spans="1:25" s="46" customFormat="1" ht="19.5" customHeight="1" x14ac:dyDescent="0.25">
      <c r="A6" s="274"/>
      <c r="B6" s="137"/>
      <c r="C6" s="138"/>
      <c r="D6" s="138"/>
      <c r="E6" s="137"/>
      <c r="F6" s="137"/>
      <c r="G6" s="137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</row>
    <row r="7" spans="1:25" s="46" customFormat="1" ht="19.5" customHeight="1" x14ac:dyDescent="0.25">
      <c r="A7" s="139"/>
      <c r="B7" s="140"/>
      <c r="C7" s="141"/>
      <c r="D7" s="141"/>
      <c r="E7" s="140"/>
      <c r="F7" s="140"/>
      <c r="G7" s="140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</row>
    <row r="8" spans="1:25" s="46" customFormat="1" ht="19.5" customHeight="1" x14ac:dyDescent="0.25">
      <c r="A8" s="136"/>
      <c r="B8" s="137"/>
      <c r="C8" s="138"/>
      <c r="D8" s="138"/>
      <c r="E8" s="137"/>
      <c r="F8" s="137"/>
      <c r="G8" s="137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</row>
    <row r="9" spans="1:25" s="46" customFormat="1" ht="19.5" customHeight="1" x14ac:dyDescent="0.25">
      <c r="A9" s="139"/>
      <c r="B9" s="142"/>
      <c r="C9" s="143"/>
      <c r="D9" s="143"/>
      <c r="E9" s="142"/>
      <c r="F9" s="142"/>
      <c r="G9" s="142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</row>
    <row r="10" spans="1:25" s="46" customFormat="1" ht="19.5" customHeight="1" x14ac:dyDescent="0.25">
      <c r="A10" s="136"/>
      <c r="B10" s="144"/>
      <c r="C10" s="135"/>
      <c r="D10" s="135"/>
      <c r="E10" s="221"/>
      <c r="F10" s="221"/>
      <c r="G10" s="221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</row>
    <row r="11" spans="1:25" s="46" customFormat="1" ht="19.5" customHeight="1" x14ac:dyDescent="0.25">
      <c r="A11" s="139"/>
      <c r="B11" s="142"/>
      <c r="C11" s="143"/>
      <c r="D11" s="143"/>
      <c r="E11" s="142"/>
      <c r="F11" s="142"/>
      <c r="G11" s="142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</row>
    <row r="12" spans="1:25" s="46" customFormat="1" ht="19.5" customHeight="1" x14ac:dyDescent="0.25">
      <c r="A12" s="136"/>
      <c r="B12" s="144"/>
      <c r="C12" s="135"/>
      <c r="D12" s="135"/>
      <c r="E12" s="221"/>
      <c r="F12" s="221"/>
      <c r="G12" s="221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</row>
    <row r="13" spans="1:25" s="46" customFormat="1" ht="19.5" customHeight="1" x14ac:dyDescent="0.25">
      <c r="A13" s="139"/>
      <c r="B13" s="142"/>
      <c r="C13" s="143"/>
      <c r="D13" s="143"/>
      <c r="E13" s="142"/>
      <c r="F13" s="142"/>
      <c r="G13" s="142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</row>
    <row r="14" spans="1:25" s="46" customFormat="1" ht="19.5" customHeight="1" x14ac:dyDescent="0.25">
      <c r="A14" s="136"/>
      <c r="B14" s="144"/>
      <c r="C14" s="135"/>
      <c r="D14" s="135"/>
      <c r="E14" s="221"/>
      <c r="F14" s="221"/>
      <c r="G14" s="221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</row>
    <row r="15" spans="1:25" s="46" customFormat="1" ht="19.5" customHeight="1" x14ac:dyDescent="0.25">
      <c r="A15" s="139"/>
      <c r="B15" s="142"/>
      <c r="C15" s="143"/>
      <c r="D15" s="143"/>
      <c r="E15" s="142"/>
      <c r="F15" s="142"/>
      <c r="G15" s="142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</row>
    <row r="16" spans="1:25" s="46" customFormat="1" ht="19.5" customHeight="1" x14ac:dyDescent="0.25">
      <c r="A16" s="136"/>
      <c r="B16" s="144"/>
      <c r="C16" s="135"/>
      <c r="D16" s="135"/>
      <c r="E16" s="221"/>
      <c r="F16" s="221"/>
      <c r="G16" s="221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</row>
    <row r="17" spans="1:25" s="46" customFormat="1" ht="19.5" customHeight="1" x14ac:dyDescent="0.25">
      <c r="A17" s="139"/>
      <c r="B17" s="142"/>
      <c r="C17" s="143"/>
      <c r="D17" s="143"/>
      <c r="E17" s="142"/>
      <c r="F17" s="142"/>
      <c r="G17" s="142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</row>
    <row r="18" spans="1:25" s="46" customFormat="1" ht="19.5" customHeight="1" x14ac:dyDescent="0.25">
      <c r="A18" s="136"/>
      <c r="B18" s="144"/>
      <c r="C18" s="135"/>
      <c r="D18" s="135"/>
      <c r="E18" s="221"/>
      <c r="F18" s="221"/>
      <c r="G18" s="221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</row>
    <row r="19" spans="1:25" s="46" customFormat="1" ht="19.5" customHeight="1" x14ac:dyDescent="0.25">
      <c r="A19" s="139"/>
      <c r="B19" s="142"/>
      <c r="C19" s="143"/>
      <c r="D19" s="143"/>
      <c r="E19" s="142"/>
      <c r="F19" s="142"/>
      <c r="G19" s="142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</row>
    <row r="20" spans="1:25" s="46" customFormat="1" ht="19.5" customHeight="1" x14ac:dyDescent="0.25">
      <c r="A20" s="136"/>
      <c r="B20" s="144"/>
      <c r="C20" s="135"/>
      <c r="D20" s="135"/>
      <c r="E20" s="221"/>
      <c r="F20" s="221"/>
      <c r="G20" s="221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</row>
    <row r="21" spans="1:25" s="46" customFormat="1" ht="19.5" customHeight="1" x14ac:dyDescent="0.25">
      <c r="A21" s="139"/>
      <c r="B21" s="142"/>
      <c r="C21" s="143"/>
      <c r="D21" s="143"/>
      <c r="E21" s="142"/>
      <c r="F21" s="142"/>
      <c r="G21" s="142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</row>
    <row r="22" spans="1:25" s="46" customFormat="1" ht="19.5" customHeight="1" x14ac:dyDescent="0.25">
      <c r="A22" s="136"/>
      <c r="B22" s="144"/>
      <c r="C22" s="135"/>
      <c r="D22" s="135"/>
      <c r="E22" s="221"/>
      <c r="F22" s="221"/>
      <c r="G22" s="221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</row>
    <row r="23" spans="1:25" s="46" customFormat="1" ht="19.5" customHeight="1" x14ac:dyDescent="0.25">
      <c r="A23" s="139"/>
      <c r="B23" s="142"/>
      <c r="C23" s="143"/>
      <c r="D23" s="143"/>
      <c r="E23" s="142"/>
      <c r="F23" s="142"/>
      <c r="G23" s="142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</row>
    <row r="24" spans="1:25" s="46" customFormat="1" ht="19.5" customHeight="1" x14ac:dyDescent="0.25">
      <c r="A24" s="136"/>
      <c r="B24" s="144"/>
      <c r="C24" s="135"/>
      <c r="D24" s="135"/>
      <c r="E24" s="221"/>
      <c r="F24" s="221"/>
      <c r="G24" s="221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</row>
    <row r="25" spans="1:25" s="46" customFormat="1" ht="19.5" customHeight="1" x14ac:dyDescent="0.25">
      <c r="A25" s="139"/>
      <c r="B25" s="142"/>
      <c r="C25" s="143"/>
      <c r="D25" s="143"/>
      <c r="E25" s="142"/>
      <c r="F25" s="142"/>
      <c r="G25" s="142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</row>
    <row r="26" spans="1:25" s="46" customFormat="1" ht="19.5" customHeight="1" x14ac:dyDescent="0.25">
      <c r="A26" s="136"/>
      <c r="B26" s="144"/>
      <c r="C26" s="135"/>
      <c r="D26" s="135"/>
      <c r="E26" s="221"/>
      <c r="F26" s="221"/>
      <c r="G26" s="221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</row>
    <row r="27" spans="1:25" s="46" customFormat="1" ht="19.5" customHeight="1" x14ac:dyDescent="0.25">
      <c r="A27" s="139"/>
      <c r="B27" s="142"/>
      <c r="C27" s="143"/>
      <c r="D27" s="143"/>
      <c r="E27" s="142"/>
      <c r="F27" s="142"/>
      <c r="G27" s="142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</row>
    <row r="28" spans="1:25" s="46" customFormat="1" ht="19.5" customHeight="1" x14ac:dyDescent="0.25">
      <c r="A28" s="136"/>
      <c r="B28" s="144"/>
      <c r="C28" s="135"/>
      <c r="D28" s="135"/>
      <c r="E28" s="221"/>
      <c r="F28" s="221"/>
      <c r="G28" s="221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</row>
    <row r="29" spans="1:25" s="46" customFormat="1" ht="19.5" customHeight="1" x14ac:dyDescent="0.25">
      <c r="A29" s="139"/>
      <c r="B29" s="142"/>
      <c r="C29" s="143"/>
      <c r="D29" s="143"/>
      <c r="E29" s="142"/>
      <c r="F29" s="142"/>
      <c r="G29" s="142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</row>
    <row r="30" spans="1:25" s="46" customFormat="1" ht="19.5" customHeight="1" x14ac:dyDescent="0.25">
      <c r="A30" s="136"/>
      <c r="B30" s="144"/>
      <c r="C30" s="135"/>
      <c r="D30" s="135"/>
      <c r="E30" s="221"/>
      <c r="F30" s="221"/>
      <c r="G30" s="221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</row>
    <row r="31" spans="1:25" s="46" customFormat="1" ht="19.5" customHeight="1" x14ac:dyDescent="0.25">
      <c r="A31" s="139"/>
      <c r="B31" s="142"/>
      <c r="C31" s="143"/>
      <c r="D31" s="143"/>
      <c r="E31" s="142"/>
      <c r="F31" s="142"/>
      <c r="G31" s="142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</row>
    <row r="32" spans="1:25" s="46" customFormat="1" ht="19.5" customHeight="1" x14ac:dyDescent="0.25">
      <c r="A32" s="136"/>
      <c r="B32" s="144"/>
      <c r="C32" s="135"/>
      <c r="D32" s="135"/>
      <c r="E32" s="221"/>
      <c r="F32" s="221"/>
      <c r="G32" s="221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</row>
    <row r="33" spans="1:25" s="46" customFormat="1" ht="19.5" customHeight="1" x14ac:dyDescent="0.25">
      <c r="A33" s="139"/>
      <c r="B33" s="142"/>
      <c r="C33" s="143"/>
      <c r="D33" s="143"/>
      <c r="E33" s="142"/>
      <c r="F33" s="142"/>
      <c r="G33" s="142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</row>
    <row r="34" spans="1:25" s="46" customFormat="1" ht="19.5" customHeight="1" x14ac:dyDescent="0.25">
      <c r="A34" s="136"/>
      <c r="B34" s="144"/>
      <c r="C34" s="135"/>
      <c r="D34" s="135"/>
      <c r="E34" s="221"/>
      <c r="F34" s="221"/>
      <c r="G34" s="221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</row>
    <row r="35" spans="1:25" s="46" customFormat="1" ht="19.5" customHeight="1" x14ac:dyDescent="0.25">
      <c r="A35" s="139"/>
      <c r="B35" s="142"/>
      <c r="C35" s="143"/>
      <c r="D35" s="143"/>
      <c r="E35" s="142"/>
      <c r="F35" s="142"/>
      <c r="G35" s="142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</row>
    <row r="36" spans="1:25" s="46" customFormat="1" ht="19.5" customHeight="1" x14ac:dyDescent="0.25">
      <c r="A36" s="136"/>
      <c r="B36" s="144"/>
      <c r="C36" s="135"/>
      <c r="D36" s="135"/>
      <c r="E36" s="221"/>
      <c r="F36" s="221"/>
      <c r="G36" s="221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</row>
    <row r="37" spans="1:25" s="46" customFormat="1" ht="19.5" customHeight="1" x14ac:dyDescent="0.25">
      <c r="A37" s="139"/>
      <c r="B37" s="142"/>
      <c r="C37" s="143"/>
      <c r="D37" s="143"/>
      <c r="E37" s="142"/>
      <c r="F37" s="142"/>
      <c r="G37" s="142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</row>
    <row r="38" spans="1:25" s="46" customFormat="1" ht="19.5" customHeight="1" x14ac:dyDescent="0.25">
      <c r="A38" s="136"/>
      <c r="B38" s="144"/>
      <c r="C38" s="135"/>
      <c r="D38" s="135"/>
      <c r="E38" s="221"/>
      <c r="F38" s="221"/>
      <c r="G38" s="221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</row>
    <row r="39" spans="1:25" s="46" customFormat="1" ht="19.5" customHeight="1" x14ac:dyDescent="0.25">
      <c r="A39" s="139"/>
      <c r="B39" s="142"/>
      <c r="C39" s="143"/>
      <c r="D39" s="143"/>
      <c r="E39" s="142"/>
      <c r="F39" s="142"/>
      <c r="G39" s="142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</row>
    <row r="40" spans="1:25" s="46" customFormat="1" ht="19.5" customHeight="1" x14ac:dyDescent="0.25">
      <c r="A40" s="136"/>
      <c r="B40" s="144"/>
      <c r="C40" s="135"/>
      <c r="D40" s="135"/>
      <c r="E40" s="221"/>
      <c r="F40" s="221"/>
      <c r="G40" s="221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</row>
    <row r="41" spans="1:25" s="46" customFormat="1" ht="19.5" customHeight="1" x14ac:dyDescent="0.25">
      <c r="A41" s="139"/>
      <c r="B41" s="142"/>
      <c r="C41" s="143"/>
      <c r="D41" s="143"/>
      <c r="E41" s="142"/>
      <c r="F41" s="142"/>
      <c r="G41" s="142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</row>
    <row r="42" spans="1:25" s="46" customFormat="1" ht="19.5" customHeight="1" x14ac:dyDescent="0.25">
      <c r="A42" s="136"/>
      <c r="B42" s="144"/>
      <c r="C42" s="135"/>
      <c r="D42" s="135"/>
      <c r="E42" s="221"/>
      <c r="F42" s="221"/>
      <c r="G42" s="221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</row>
    <row r="43" spans="1:25" s="46" customFormat="1" ht="19.5" customHeight="1" x14ac:dyDescent="0.25">
      <c r="A43" s="275"/>
      <c r="B43" s="134"/>
      <c r="C43" s="133"/>
      <c r="D43" s="133"/>
      <c r="E43" s="134"/>
      <c r="F43" s="134"/>
      <c r="G43" s="134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</row>
    <row r="44" spans="1:25" s="3" customFormat="1" x14ac:dyDescent="0.25">
      <c r="A44" s="36" t="s">
        <v>7</v>
      </c>
      <c r="B44" s="35"/>
      <c r="C44" s="36">
        <f>SUM(C6:C43)</f>
        <v>0</v>
      </c>
      <c r="D44" s="36">
        <f>SUM(D6:D43)</f>
        <v>0</v>
      </c>
      <c r="E44" s="35">
        <f>SUM(E6:E43)</f>
        <v>0</v>
      </c>
      <c r="F44" s="35">
        <f t="shared" ref="F44:G44" si="0">SUM(F6:F43)</f>
        <v>0</v>
      </c>
      <c r="G44" s="35">
        <f t="shared" si="0"/>
        <v>0</v>
      </c>
    </row>
  </sheetData>
  <customSheetViews>
    <customSheetView guid="{ED1EFE49-5A07-488C-96A3-3B9FD4475C11}" showPageBreaks="1" printArea="1">
      <pane xSplit="2" ySplit="15" topLeftCell="C16" activePane="bottomRight" state="frozen"/>
      <selection pane="bottomRight" activeCell="D12" sqref="D12:E12"/>
      <colBreaks count="1" manualBreakCount="1">
        <brk id="7" max="37" man="1"/>
      </colBreaks>
      <pageMargins left="0.78740157480314965" right="0.39370078740157483" top="0.78740157480314965" bottom="0.78740157480314965" header="0.51181102362204722" footer="0.31496062992125984"/>
      <pageSetup paperSize="9" scale="75" orientation="portrait" r:id="rId1"/>
      <headerFooter alignWithMargins="0">
        <oddHeader>&amp;RSeite &amp;P von &amp;N</oddHeader>
        <oddFooter>&amp;L&amp;A&amp;R&amp;D</oddFooter>
      </headerFooter>
    </customSheetView>
    <customSheetView guid="{E083F7BB-7916-4ABB-BDC7-6042584E3606}">
      <pane xSplit="2" ySplit="15" topLeftCell="C16" activePane="bottomRight" state="frozen"/>
      <selection pane="bottomRight" activeCell="C29" sqref="C29"/>
      <colBreaks count="1" manualBreakCount="1">
        <brk id="7" max="37" man="1"/>
      </colBreaks>
      <pageMargins left="0.78740157480314965" right="0.39370078740157483" top="0.78740157480314965" bottom="0.78740157480314965" header="0.51181102362204722" footer="0.31496062992125984"/>
      <pageSetup paperSize="9" scale="75" orientation="portrait" r:id="rId2"/>
      <headerFooter alignWithMargins="0">
        <oddHeader>&amp;RSeite &amp;P von &amp;N</oddHeader>
        <oddFooter>&amp;L&amp;A&amp;R&amp;D</oddFooter>
      </headerFooter>
    </customSheetView>
    <customSheetView guid="{3FC92738-033B-4B68-8121-D7E87081064C}">
      <pane xSplit="2" ySplit="15" topLeftCell="C16" activePane="bottomRight" state="frozen"/>
      <selection pane="bottomRight" activeCell="C29" sqref="C29"/>
      <colBreaks count="1" manualBreakCount="1">
        <brk id="7" max="37" man="1"/>
      </colBreaks>
      <pageMargins left="0.78740157480314965" right="0.39370078740157483" top="0.78740157480314965" bottom="0.78740157480314965" header="0.51181102362204722" footer="0.31496062992125984"/>
      <pageSetup paperSize="9" scale="75" orientation="portrait" r:id="rId3"/>
      <headerFooter alignWithMargins="0">
        <oddHeader>&amp;RSeite &amp;P von &amp;N</oddHeader>
        <oddFooter>&amp;L&amp;A&amp;R&amp;D</oddFooter>
      </headerFooter>
    </customSheetView>
  </customSheetViews>
  <mergeCells count="1">
    <mergeCell ref="D3:E3"/>
  </mergeCells>
  <dataValidations count="1">
    <dataValidation type="whole" allowBlank="1" showInputMessage="1" showErrorMessage="1" prompt="Nur ganze Zahlen eingeben" sqref="C6:D43" xr:uid="{00000000-0002-0000-0400-000000000000}">
      <formula1>1</formula1>
      <formula2>1000000000</formula2>
    </dataValidation>
  </dataValidations>
  <pageMargins left="0.78740157480314965" right="0.39370078740157483" top="0.78740157480314965" bottom="0.78740157480314965" header="0.51181102362204722" footer="0.31496062992125984"/>
  <pageSetup paperSize="9" scale="75" orientation="portrait" r:id="rId4"/>
  <headerFooter alignWithMargins="0">
    <oddHeader>&amp;RSeite &amp;P von &amp;N</oddHeader>
    <oddFooter>&amp;L&amp;A&amp;R&amp;D</oddFooter>
  </headerFooter>
  <colBreaks count="1" manualBreakCount="1">
    <brk id="7" max="3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12"/>
  <sheetViews>
    <sheetView workbookViewId="0">
      <selection activeCell="F7" sqref="F7"/>
    </sheetView>
  </sheetViews>
  <sheetFormatPr baseColWidth="10" defaultColWidth="11.44140625" defaultRowHeight="13.2" x14ac:dyDescent="0.25"/>
  <cols>
    <col min="1" max="1" width="4.5546875" style="2" customWidth="1"/>
    <col min="2" max="2" width="39.44140625" style="2" customWidth="1"/>
    <col min="3" max="3" width="13.5546875" style="2" customWidth="1"/>
    <col min="4" max="4" width="16.5546875" style="2" customWidth="1"/>
    <col min="5" max="6" width="19.5546875" style="2" customWidth="1"/>
    <col min="7" max="9" width="18.5546875" style="2" customWidth="1"/>
    <col min="10" max="10" width="11.5546875" style="2" bestFit="1" customWidth="1"/>
    <col min="11" max="16384" width="11.44140625" style="2"/>
  </cols>
  <sheetData>
    <row r="1" spans="1:7" s="14" customFormat="1" ht="15.6" x14ac:dyDescent="0.3">
      <c r="A1" s="305" t="s">
        <v>212</v>
      </c>
      <c r="B1" s="78"/>
      <c r="C1" s="78"/>
      <c r="D1" s="78"/>
      <c r="E1" s="78"/>
      <c r="F1" s="16" t="s">
        <v>92</v>
      </c>
    </row>
    <row r="2" spans="1:7" s="6" customFormat="1" ht="15" x14ac:dyDescent="0.25">
      <c r="F2" s="58"/>
    </row>
    <row r="3" spans="1:7" s="6" customFormat="1" ht="15" x14ac:dyDescent="0.25">
      <c r="A3" s="9" t="s">
        <v>5</v>
      </c>
      <c r="F3" s="73">
        <v>2024</v>
      </c>
    </row>
    <row r="4" spans="1:7" s="14" customFormat="1" x14ac:dyDescent="0.25"/>
    <row r="5" spans="1:7" ht="15.6" x14ac:dyDescent="0.25">
      <c r="A5" s="5" t="s">
        <v>51</v>
      </c>
    </row>
    <row r="6" spans="1:7" ht="15.6" x14ac:dyDescent="0.25">
      <c r="A6" s="5"/>
    </row>
    <row r="7" spans="1:7" ht="53.25" customHeight="1" x14ac:dyDescent="0.25">
      <c r="A7" s="382" t="s">
        <v>121</v>
      </c>
      <c r="B7" s="383"/>
      <c r="C7" s="383"/>
      <c r="D7" s="383"/>
      <c r="E7" s="384"/>
      <c r="F7" s="17"/>
      <c r="G7" s="22"/>
    </row>
    <row r="8" spans="1:7" ht="26.4" customHeight="1" x14ac:dyDescent="0.25">
      <c r="A8" s="382" t="s">
        <v>118</v>
      </c>
      <c r="B8" s="383"/>
      <c r="C8" s="383"/>
      <c r="D8" s="383"/>
      <c r="E8" s="384"/>
      <c r="F8" s="23"/>
    </row>
    <row r="9" spans="1:7" ht="26.4" customHeight="1" x14ac:dyDescent="0.25">
      <c r="A9" s="382" t="s">
        <v>119</v>
      </c>
      <c r="B9" s="383"/>
      <c r="C9" s="383"/>
      <c r="D9" s="383"/>
      <c r="E9" s="384"/>
      <c r="F9" s="17"/>
    </row>
    <row r="10" spans="1:7" ht="26.4" customHeight="1" x14ac:dyDescent="0.25">
      <c r="A10" s="382" t="s">
        <v>87</v>
      </c>
      <c r="B10" s="383"/>
      <c r="C10" s="383"/>
      <c r="D10" s="383"/>
      <c r="E10" s="384"/>
      <c r="F10" s="20">
        <f>SUM(F7:F9)</f>
        <v>0</v>
      </c>
    </row>
    <row r="11" spans="1:7" ht="15.6" x14ac:dyDescent="0.25">
      <c r="A11" s="5"/>
    </row>
    <row r="12" spans="1:7" x14ac:dyDescent="0.25">
      <c r="A12" s="74" t="s">
        <v>120</v>
      </c>
      <c r="G12" s="22"/>
    </row>
    <row r="13" spans="1:7" ht="27" customHeight="1" x14ac:dyDescent="0.25">
      <c r="A13" s="382" t="s">
        <v>95</v>
      </c>
      <c r="B13" s="383"/>
      <c r="C13" s="383"/>
      <c r="D13" s="383"/>
      <c r="E13" s="384"/>
      <c r="F13" s="204"/>
      <c r="G13" s="22"/>
    </row>
    <row r="14" spans="1:7" x14ac:dyDescent="0.25">
      <c r="A14" s="382" t="s">
        <v>78</v>
      </c>
      <c r="B14" s="383"/>
      <c r="C14" s="383"/>
      <c r="D14" s="383"/>
      <c r="E14" s="384"/>
      <c r="F14" s="205"/>
      <c r="G14" s="268"/>
    </row>
    <row r="15" spans="1:7" x14ac:dyDescent="0.25">
      <c r="A15" s="386" t="s">
        <v>86</v>
      </c>
      <c r="B15" s="387"/>
      <c r="C15" s="387"/>
      <c r="D15" s="387"/>
      <c r="E15" s="388"/>
      <c r="F15" s="202">
        <f>F13-F14</f>
        <v>0</v>
      </c>
    </row>
    <row r="16" spans="1:7" x14ac:dyDescent="0.25">
      <c r="A16" s="386" t="s">
        <v>106</v>
      </c>
      <c r="B16" s="407"/>
      <c r="C16" s="407"/>
      <c r="D16" s="407"/>
      <c r="E16" s="408"/>
      <c r="F16" s="202">
        <f>'2e Notfallkosten wi Hilfe'!C62</f>
        <v>0</v>
      </c>
    </row>
    <row r="17" spans="1:8" x14ac:dyDescent="0.25">
      <c r="A17" s="386" t="s">
        <v>74</v>
      </c>
      <c r="B17" s="407"/>
      <c r="C17" s="407"/>
      <c r="D17" s="407"/>
      <c r="E17" s="408"/>
      <c r="F17" s="202">
        <f>SUM(F15:F16)</f>
        <v>0</v>
      </c>
    </row>
    <row r="18" spans="1:8" ht="13.35" customHeight="1" x14ac:dyDescent="0.25">
      <c r="A18" s="382" t="s">
        <v>60</v>
      </c>
      <c r="B18" s="383"/>
      <c r="C18" s="383"/>
      <c r="D18" s="383"/>
      <c r="E18" s="384"/>
      <c r="F18" s="225">
        <v>2450</v>
      </c>
    </row>
    <row r="19" spans="1:8" s="3" customFormat="1" x14ac:dyDescent="0.25">
      <c r="A19" s="386" t="s">
        <v>73</v>
      </c>
      <c r="B19" s="387"/>
      <c r="C19" s="387"/>
      <c r="D19" s="387"/>
      <c r="E19" s="388"/>
      <c r="F19" s="80">
        <f>F17*F18</f>
        <v>0</v>
      </c>
      <c r="G19" s="75"/>
    </row>
    <row r="20" spans="1:8" s="14" customFormat="1" ht="30" customHeight="1" x14ac:dyDescent="0.25">
      <c r="A20" s="409" t="s">
        <v>104</v>
      </c>
      <c r="B20" s="410"/>
      <c r="C20" s="410"/>
      <c r="D20" s="410"/>
      <c r="E20" s="410"/>
    </row>
    <row r="21" spans="1:8" x14ac:dyDescent="0.25">
      <c r="A21" s="14"/>
      <c r="B21"/>
      <c r="C21"/>
      <c r="D21"/>
      <c r="E21"/>
    </row>
    <row r="22" spans="1:8" s="14" customFormat="1" x14ac:dyDescent="0.25">
      <c r="A22" s="75" t="s">
        <v>158</v>
      </c>
      <c r="B22" s="118"/>
      <c r="C22" s="118"/>
      <c r="D22" s="118"/>
      <c r="E22" s="118"/>
    </row>
    <row r="23" spans="1:8" s="14" customFormat="1" x14ac:dyDescent="0.25">
      <c r="A23" s="75" t="s">
        <v>123</v>
      </c>
      <c r="B23" s="118"/>
      <c r="C23" s="118"/>
      <c r="D23" s="118"/>
      <c r="E23" s="118"/>
      <c r="G23" s="22"/>
    </row>
    <row r="24" spans="1:8" ht="13.35" customHeight="1" x14ac:dyDescent="0.25">
      <c r="A24" s="382" t="s">
        <v>124</v>
      </c>
      <c r="B24" s="383"/>
      <c r="C24" s="383"/>
      <c r="D24" s="383"/>
      <c r="E24" s="384"/>
      <c r="F24" s="204"/>
      <c r="G24" s="75"/>
    </row>
    <row r="25" spans="1:8" ht="13.35" customHeight="1" x14ac:dyDescent="0.25">
      <c r="A25" s="386" t="s">
        <v>74</v>
      </c>
      <c r="B25" s="387"/>
      <c r="C25" s="387"/>
      <c r="D25" s="387"/>
      <c r="E25" s="388"/>
      <c r="F25" s="202">
        <f>F24</f>
        <v>0</v>
      </c>
    </row>
    <row r="26" spans="1:8" ht="13.35" customHeight="1" x14ac:dyDescent="0.25">
      <c r="A26" s="382" t="s">
        <v>60</v>
      </c>
      <c r="B26" s="383"/>
      <c r="C26" s="383"/>
      <c r="D26" s="383"/>
      <c r="E26" s="384"/>
      <c r="F26" s="225">
        <f>F18</f>
        <v>2450</v>
      </c>
      <c r="H26" s="132"/>
    </row>
    <row r="27" spans="1:8" s="3" customFormat="1" x14ac:dyDescent="0.25">
      <c r="A27" s="386" t="s">
        <v>73</v>
      </c>
      <c r="B27" s="387"/>
      <c r="C27" s="387"/>
      <c r="D27" s="387"/>
      <c r="E27" s="388"/>
      <c r="F27" s="80">
        <f>F25*F26</f>
        <v>0</v>
      </c>
      <c r="G27" s="75"/>
      <c r="H27" s="132"/>
    </row>
    <row r="28" spans="1:8" s="14" customFormat="1" x14ac:dyDescent="0.25">
      <c r="A28" s="267"/>
      <c r="B28" s="118"/>
      <c r="C28" s="118"/>
      <c r="D28" s="118"/>
      <c r="E28" s="118"/>
    </row>
    <row r="29" spans="1:8" x14ac:dyDescent="0.25">
      <c r="A29" s="74" t="s">
        <v>122</v>
      </c>
      <c r="G29" s="22"/>
    </row>
    <row r="30" spans="1:8" ht="28.5" customHeight="1" x14ac:dyDescent="0.25">
      <c r="A30" s="382" t="s">
        <v>107</v>
      </c>
      <c r="B30" s="383"/>
      <c r="C30" s="383"/>
      <c r="D30" s="383"/>
      <c r="E30" s="384"/>
      <c r="F30" s="204"/>
      <c r="G30" s="14"/>
    </row>
    <row r="31" spans="1:8" ht="28.5" customHeight="1" x14ac:dyDescent="0.25">
      <c r="A31" s="382" t="s">
        <v>131</v>
      </c>
      <c r="B31" s="399"/>
      <c r="C31" s="399"/>
      <c r="D31" s="399"/>
      <c r="E31" s="400"/>
      <c r="F31" s="205"/>
      <c r="G31" s="22"/>
      <c r="H31" s="22"/>
    </row>
    <row r="32" spans="1:8" ht="28.5" customHeight="1" x14ac:dyDescent="0.25">
      <c r="A32" s="411" t="s">
        <v>132</v>
      </c>
      <c r="B32" s="412"/>
      <c r="C32" s="412"/>
      <c r="D32" s="412"/>
      <c r="E32" s="413"/>
      <c r="F32" s="269"/>
      <c r="G32" s="270"/>
    </row>
    <row r="33" spans="1:8" ht="13.35" customHeight="1" x14ac:dyDescent="0.25">
      <c r="A33" s="382" t="s">
        <v>74</v>
      </c>
      <c r="B33" s="397"/>
      <c r="C33" s="397"/>
      <c r="D33" s="397"/>
      <c r="E33" s="398"/>
      <c r="F33" s="206">
        <f>SUM(F30:F32)</f>
        <v>0</v>
      </c>
    </row>
    <row r="34" spans="1:8" ht="26.25" customHeight="1" x14ac:dyDescent="0.25">
      <c r="A34" s="382" t="s">
        <v>134</v>
      </c>
      <c r="B34" s="383"/>
      <c r="C34" s="383"/>
      <c r="D34" s="383"/>
      <c r="E34" s="384">
        <v>0.25</v>
      </c>
      <c r="F34" s="82">
        <f>(F15+F25)*25/100</f>
        <v>0</v>
      </c>
    </row>
    <row r="35" spans="1:8" ht="13.35" customHeight="1" x14ac:dyDescent="0.25">
      <c r="A35" s="386" t="s">
        <v>68</v>
      </c>
      <c r="B35" s="387"/>
      <c r="C35" s="387"/>
      <c r="D35" s="387"/>
      <c r="E35" s="388"/>
      <c r="F35" s="80">
        <f>IF(F33&gt;F34,F34,F33)</f>
        <v>0</v>
      </c>
      <c r="G35" s="270"/>
    </row>
    <row r="36" spans="1:8" ht="13.35" customHeight="1" x14ac:dyDescent="0.25">
      <c r="A36" s="382" t="s">
        <v>60</v>
      </c>
      <c r="B36" s="383"/>
      <c r="C36" s="383"/>
      <c r="D36" s="383"/>
      <c r="E36" s="384"/>
      <c r="F36" s="225">
        <v>1225</v>
      </c>
    </row>
    <row r="37" spans="1:8" s="3" customFormat="1" x14ac:dyDescent="0.25">
      <c r="A37" s="386" t="s">
        <v>67</v>
      </c>
      <c r="B37" s="387"/>
      <c r="C37" s="387"/>
      <c r="D37" s="387"/>
      <c r="E37" s="388"/>
      <c r="F37" s="80">
        <f>F35*F36</f>
        <v>0</v>
      </c>
      <c r="G37" s="75"/>
    </row>
    <row r="38" spans="1:8" ht="43.5" customHeight="1" x14ac:dyDescent="0.25">
      <c r="A38" s="409" t="s">
        <v>108</v>
      </c>
      <c r="B38" s="410"/>
      <c r="C38" s="410"/>
      <c r="D38" s="410"/>
      <c r="E38" s="410"/>
      <c r="H38" s="74"/>
    </row>
    <row r="39" spans="1:8" x14ac:dyDescent="0.25">
      <c r="A39" s="14"/>
      <c r="B39"/>
      <c r="C39"/>
      <c r="D39"/>
      <c r="E39"/>
    </row>
    <row r="40" spans="1:8" ht="27" customHeight="1" x14ac:dyDescent="0.25">
      <c r="A40" s="378" t="s">
        <v>160</v>
      </c>
      <c r="B40" s="379"/>
      <c r="C40" s="379"/>
      <c r="D40" s="379"/>
      <c r="E40" s="379"/>
    </row>
    <row r="41" spans="1:8" ht="13.35" customHeight="1" x14ac:dyDescent="0.25">
      <c r="A41" s="382" t="s">
        <v>133</v>
      </c>
      <c r="B41" s="383"/>
      <c r="C41" s="383"/>
      <c r="D41" s="383"/>
      <c r="E41" s="384"/>
      <c r="F41" s="204"/>
    </row>
    <row r="42" spans="1:8" ht="13.35" customHeight="1" x14ac:dyDescent="0.25">
      <c r="A42" s="382" t="s">
        <v>126</v>
      </c>
      <c r="B42" s="383"/>
      <c r="C42" s="383"/>
      <c r="D42" s="383"/>
      <c r="E42" s="384"/>
      <c r="F42" s="205"/>
    </row>
    <row r="43" spans="1:8" ht="13.35" customHeight="1" x14ac:dyDescent="0.25">
      <c r="A43" s="382" t="s">
        <v>127</v>
      </c>
      <c r="B43" s="383"/>
      <c r="C43" s="383"/>
      <c r="D43" s="383"/>
      <c r="E43" s="384"/>
      <c r="F43" s="204"/>
    </row>
    <row r="44" spans="1:8" ht="13.35" customHeight="1" x14ac:dyDescent="0.25">
      <c r="A44" s="382" t="s">
        <v>128</v>
      </c>
      <c r="B44" s="383"/>
      <c r="C44" s="383"/>
      <c r="D44" s="383"/>
      <c r="E44" s="384"/>
      <c r="F44" s="205"/>
    </row>
    <row r="45" spans="1:8" ht="13.35" customHeight="1" x14ac:dyDescent="0.25">
      <c r="A45" s="382" t="s">
        <v>129</v>
      </c>
      <c r="B45" s="383"/>
      <c r="C45" s="383"/>
      <c r="D45" s="383"/>
      <c r="E45" s="384"/>
      <c r="F45" s="204"/>
    </row>
    <row r="46" spans="1:8" ht="13.35" customHeight="1" x14ac:dyDescent="0.25">
      <c r="A46" s="386" t="s">
        <v>74</v>
      </c>
      <c r="B46" s="387"/>
      <c r="C46" s="387"/>
      <c r="D46" s="387"/>
      <c r="E46" s="388"/>
      <c r="F46" s="202">
        <f>SUM(F41:F45)</f>
        <v>0</v>
      </c>
    </row>
    <row r="47" spans="1:8" ht="13.35" customHeight="1" x14ac:dyDescent="0.25">
      <c r="A47" s="382" t="s">
        <v>60</v>
      </c>
      <c r="B47" s="383"/>
      <c r="C47" s="383"/>
      <c r="D47" s="383"/>
      <c r="E47" s="384"/>
      <c r="F47" s="225">
        <v>397</v>
      </c>
    </row>
    <row r="48" spans="1:8" s="3" customFormat="1" x14ac:dyDescent="0.25">
      <c r="A48" s="386" t="s">
        <v>73</v>
      </c>
      <c r="B48" s="387"/>
      <c r="C48" s="387"/>
      <c r="D48" s="387"/>
      <c r="E48" s="388"/>
      <c r="F48" s="80">
        <f>F46*F47</f>
        <v>0</v>
      </c>
      <c r="G48" s="75"/>
    </row>
    <row r="49" spans="1:7" x14ac:dyDescent="0.25">
      <c r="A49" s="14"/>
      <c r="B49"/>
      <c r="C49"/>
      <c r="D49"/>
      <c r="E49"/>
    </row>
    <row r="50" spans="1:7" x14ac:dyDescent="0.25">
      <c r="A50" s="74" t="s">
        <v>72</v>
      </c>
    </row>
    <row r="51" spans="1:7" ht="13.35" customHeight="1" x14ac:dyDescent="0.25">
      <c r="A51" s="382" t="s">
        <v>130</v>
      </c>
      <c r="B51" s="383"/>
      <c r="C51" s="383"/>
      <c r="D51" s="383"/>
      <c r="E51" s="384"/>
      <c r="F51" s="204"/>
    </row>
    <row r="52" spans="1:7" ht="13.35" customHeight="1" x14ac:dyDescent="0.25">
      <c r="A52" s="386" t="s">
        <v>74</v>
      </c>
      <c r="B52" s="387"/>
      <c r="C52" s="387"/>
      <c r="D52" s="387"/>
      <c r="E52" s="388"/>
      <c r="F52" s="202">
        <f>F51</f>
        <v>0</v>
      </c>
    </row>
    <row r="53" spans="1:7" ht="13.35" customHeight="1" x14ac:dyDescent="0.25">
      <c r="A53" s="382" t="s">
        <v>60</v>
      </c>
      <c r="B53" s="383"/>
      <c r="C53" s="383"/>
      <c r="D53" s="383"/>
      <c r="E53" s="384"/>
      <c r="F53" s="225">
        <v>516</v>
      </c>
    </row>
    <row r="54" spans="1:7" s="3" customFormat="1" x14ac:dyDescent="0.25">
      <c r="A54" s="386" t="s">
        <v>73</v>
      </c>
      <c r="B54" s="387"/>
      <c r="C54" s="387"/>
      <c r="D54" s="387"/>
      <c r="E54" s="388"/>
      <c r="F54" s="80">
        <f>F52*F53</f>
        <v>0</v>
      </c>
      <c r="G54" s="75"/>
    </row>
    <row r="55" spans="1:7" x14ac:dyDescent="0.25">
      <c r="A55" s="14"/>
      <c r="B55"/>
      <c r="C55"/>
      <c r="D55"/>
      <c r="E55"/>
    </row>
    <row r="56" spans="1:7" x14ac:dyDescent="0.25">
      <c r="A56" s="3" t="s">
        <v>61</v>
      </c>
      <c r="B56"/>
      <c r="C56"/>
      <c r="D56"/>
      <c r="E56"/>
    </row>
    <row r="57" spans="1:7" s="14" customFormat="1" x14ac:dyDescent="0.25">
      <c r="A57" s="382" t="s">
        <v>125</v>
      </c>
      <c r="B57" s="383"/>
      <c r="C57" s="383"/>
      <c r="D57" s="383"/>
      <c r="E57" s="384"/>
      <c r="F57" s="11">
        <f>F19</f>
        <v>0</v>
      </c>
      <c r="G57" s="22"/>
    </row>
    <row r="58" spans="1:7" s="14" customFormat="1" x14ac:dyDescent="0.25">
      <c r="A58" s="385" t="s">
        <v>157</v>
      </c>
      <c r="B58" s="383"/>
      <c r="C58" s="383"/>
      <c r="D58" s="383"/>
      <c r="E58" s="384"/>
      <c r="F58" s="11">
        <f>F27</f>
        <v>0</v>
      </c>
      <c r="G58" s="75"/>
    </row>
    <row r="59" spans="1:7" s="14" customFormat="1" x14ac:dyDescent="0.25">
      <c r="A59" s="385" t="s">
        <v>63</v>
      </c>
      <c r="B59" s="383"/>
      <c r="C59" s="383"/>
      <c r="D59" s="383"/>
      <c r="E59" s="384"/>
      <c r="F59" s="11">
        <f>F37</f>
        <v>0</v>
      </c>
    </row>
    <row r="60" spans="1:7" s="14" customFormat="1" x14ac:dyDescent="0.25">
      <c r="A60" s="385" t="s">
        <v>64</v>
      </c>
      <c r="B60" s="383"/>
      <c r="C60" s="383"/>
      <c r="D60" s="383"/>
      <c r="E60" s="384"/>
      <c r="F60" s="11">
        <f>F48</f>
        <v>0</v>
      </c>
    </row>
    <row r="61" spans="1:7" s="14" customFormat="1" x14ac:dyDescent="0.25">
      <c r="A61" s="385" t="s">
        <v>65</v>
      </c>
      <c r="B61" s="383"/>
      <c r="C61" s="383"/>
      <c r="D61" s="383"/>
      <c r="E61" s="384"/>
      <c r="F61" s="11">
        <f>F54</f>
        <v>0</v>
      </c>
    </row>
    <row r="62" spans="1:7" s="3" customFormat="1" x14ac:dyDescent="0.25">
      <c r="A62" s="395" t="s">
        <v>66</v>
      </c>
      <c r="B62" s="387"/>
      <c r="C62" s="387"/>
      <c r="D62" s="387"/>
      <c r="E62" s="388"/>
      <c r="F62" s="80">
        <f>SUM(F57:F61)</f>
        <v>0</v>
      </c>
    </row>
    <row r="63" spans="1:7" s="3" customFormat="1" x14ac:dyDescent="0.25">
      <c r="A63" s="395" t="s">
        <v>62</v>
      </c>
      <c r="B63" s="387"/>
      <c r="C63" s="387"/>
      <c r="D63" s="387"/>
      <c r="E63" s="388"/>
      <c r="F63" s="11">
        <f>F9</f>
        <v>0</v>
      </c>
      <c r="G63" s="75"/>
    </row>
    <row r="64" spans="1:7" s="1" customFormat="1" ht="15.6" x14ac:dyDescent="0.3">
      <c r="A64" s="396" t="s">
        <v>161</v>
      </c>
      <c r="B64" s="397"/>
      <c r="C64" s="397"/>
      <c r="D64" s="397"/>
      <c r="E64" s="398"/>
      <c r="F64" s="10">
        <f>SUM(F62:F63)</f>
        <v>0</v>
      </c>
    </row>
    <row r="65" spans="1:12" x14ac:dyDescent="0.25">
      <c r="A65" s="14"/>
      <c r="B65"/>
      <c r="C65"/>
      <c r="D65"/>
      <c r="E65"/>
    </row>
    <row r="66" spans="1:12" ht="15.6" x14ac:dyDescent="0.3">
      <c r="A66" s="76" t="s">
        <v>166</v>
      </c>
      <c r="B66" s="77"/>
      <c r="C66" s="77"/>
      <c r="D66" s="77"/>
      <c r="E66" s="77"/>
      <c r="F66" s="81"/>
    </row>
    <row r="67" spans="1:12" x14ac:dyDescent="0.25">
      <c r="A67" s="78" t="s">
        <v>162</v>
      </c>
      <c r="B67" s="77"/>
      <c r="C67" s="77"/>
      <c r="D67" s="77"/>
      <c r="E67" s="77"/>
      <c r="F67" s="81"/>
    </row>
    <row r="68" spans="1:12" x14ac:dyDescent="0.25">
      <c r="A68" s="78" t="s">
        <v>163</v>
      </c>
      <c r="B68" s="77"/>
      <c r="C68" s="77"/>
      <c r="D68" s="77"/>
      <c r="E68" s="77"/>
      <c r="F68" s="81"/>
    </row>
    <row r="69" spans="1:12" x14ac:dyDescent="0.25">
      <c r="A69" s="78" t="s">
        <v>164</v>
      </c>
      <c r="B69" s="77"/>
      <c r="C69" s="77"/>
      <c r="D69" s="77"/>
      <c r="E69" s="77"/>
      <c r="F69" s="81"/>
    </row>
    <row r="70" spans="1:12" x14ac:dyDescent="0.25">
      <c r="A70" s="78" t="s">
        <v>165</v>
      </c>
      <c r="B70" s="77"/>
      <c r="C70" s="77"/>
      <c r="D70" s="77"/>
      <c r="E70" s="77"/>
      <c r="F70" s="81"/>
    </row>
    <row r="71" spans="1:12" x14ac:dyDescent="0.25">
      <c r="A71" s="78" t="s">
        <v>71</v>
      </c>
      <c r="B71" s="77"/>
      <c r="C71" s="77"/>
      <c r="D71" s="77"/>
      <c r="E71" s="77"/>
      <c r="F71" s="81"/>
    </row>
    <row r="72" spans="1:12" ht="30" customHeight="1" x14ac:dyDescent="0.25">
      <c r="A72" s="401" t="s">
        <v>226</v>
      </c>
      <c r="B72" s="379"/>
      <c r="C72" s="379"/>
      <c r="D72" s="379"/>
      <c r="E72" s="379"/>
    </row>
    <row r="73" spans="1:12" s="14" customFormat="1" x14ac:dyDescent="0.25">
      <c r="A73" s="389" t="s">
        <v>167</v>
      </c>
      <c r="B73" s="390"/>
      <c r="C73" s="390"/>
      <c r="D73" s="390"/>
      <c r="E73" s="390"/>
      <c r="F73" s="67"/>
      <c r="H73" s="393"/>
      <c r="I73" s="394"/>
      <c r="J73" s="394"/>
      <c r="K73" s="394"/>
      <c r="L73" s="394"/>
    </row>
    <row r="74" spans="1:12" s="14" customFormat="1" ht="27.75" customHeight="1" x14ac:dyDescent="0.25">
      <c r="A74" s="382" t="s">
        <v>168</v>
      </c>
      <c r="B74" s="399"/>
      <c r="C74" s="399"/>
      <c r="D74" s="399"/>
      <c r="E74" s="400"/>
      <c r="F74" s="67"/>
    </row>
    <row r="75" spans="1:12" s="14" customFormat="1" ht="13.35" customHeight="1" x14ac:dyDescent="0.25">
      <c r="A75" s="389" t="s">
        <v>169</v>
      </c>
      <c r="B75" s="390"/>
      <c r="C75" s="390"/>
      <c r="D75" s="390"/>
      <c r="E75" s="390"/>
      <c r="F75" s="67"/>
    </row>
    <row r="76" spans="1:12" s="14" customFormat="1" ht="13.35" customHeight="1" x14ac:dyDescent="0.25">
      <c r="A76" s="389" t="s">
        <v>170</v>
      </c>
      <c r="B76" s="390"/>
      <c r="C76" s="390"/>
      <c r="D76" s="390"/>
      <c r="E76" s="390"/>
      <c r="F76" s="67"/>
    </row>
    <row r="77" spans="1:12" s="14" customFormat="1" ht="13.35" customHeight="1" x14ac:dyDescent="0.25">
      <c r="A77" s="389" t="s">
        <v>171</v>
      </c>
      <c r="B77" s="390"/>
      <c r="C77" s="390"/>
      <c r="D77" s="390"/>
      <c r="E77" s="390"/>
      <c r="F77" s="67"/>
    </row>
    <row r="78" spans="1:12" s="14" customFormat="1" ht="13.35" customHeight="1" x14ac:dyDescent="0.25">
      <c r="A78" s="389" t="s">
        <v>172</v>
      </c>
      <c r="B78" s="390"/>
      <c r="C78" s="390"/>
      <c r="D78" s="390"/>
      <c r="E78" s="390"/>
      <c r="F78" s="67"/>
    </row>
    <row r="79" spans="1:12" s="14" customFormat="1" ht="30" customHeight="1" x14ac:dyDescent="0.25">
      <c r="A79" s="75" t="s">
        <v>173</v>
      </c>
      <c r="B79" s="68"/>
      <c r="C79" s="68"/>
      <c r="D79" s="68"/>
      <c r="E79" s="68"/>
    </row>
    <row r="80" spans="1:12" s="14" customFormat="1" ht="12.6" customHeight="1" x14ac:dyDescent="0.25">
      <c r="A80" s="382" t="s">
        <v>174</v>
      </c>
      <c r="B80" s="399"/>
      <c r="C80" s="399"/>
      <c r="D80" s="399"/>
      <c r="E80" s="400"/>
      <c r="F80" s="72"/>
    </row>
    <row r="81" spans="1:7" s="14" customFormat="1" ht="27" customHeight="1" x14ac:dyDescent="0.25">
      <c r="A81" s="389" t="s">
        <v>175</v>
      </c>
      <c r="B81" s="390"/>
      <c r="C81" s="390"/>
      <c r="D81" s="390"/>
      <c r="E81" s="390"/>
      <c r="F81" s="72"/>
    </row>
    <row r="82" spans="1:7" s="14" customFormat="1" ht="27" customHeight="1" x14ac:dyDescent="0.25">
      <c r="A82" s="391" t="s">
        <v>195</v>
      </c>
      <c r="B82" s="392"/>
      <c r="C82" s="392"/>
      <c r="D82" s="392"/>
      <c r="E82" s="392"/>
      <c r="F82" s="72"/>
      <c r="G82" s="277"/>
    </row>
    <row r="83" spans="1:7" s="14" customFormat="1" ht="27" customHeight="1" x14ac:dyDescent="0.25">
      <c r="A83" s="389" t="s">
        <v>176</v>
      </c>
      <c r="B83" s="390"/>
      <c r="C83" s="390"/>
      <c r="D83" s="390"/>
      <c r="E83" s="390"/>
      <c r="F83" s="72"/>
    </row>
    <row r="84" spans="1:7" s="14" customFormat="1" ht="27" customHeight="1" x14ac:dyDescent="0.25">
      <c r="A84" s="389" t="s">
        <v>177</v>
      </c>
      <c r="B84" s="390"/>
      <c r="C84" s="390"/>
      <c r="D84" s="390"/>
      <c r="E84" s="390"/>
      <c r="F84" s="72"/>
    </row>
    <row r="85" spans="1:7" s="14" customFormat="1" ht="27" customHeight="1" x14ac:dyDescent="0.25">
      <c r="A85" s="389" t="s">
        <v>178</v>
      </c>
      <c r="B85" s="390"/>
      <c r="C85" s="390"/>
      <c r="D85" s="390"/>
      <c r="E85" s="390"/>
      <c r="F85" s="72"/>
    </row>
    <row r="86" spans="1:7" s="14" customFormat="1" ht="27" customHeight="1" x14ac:dyDescent="0.25">
      <c r="A86" s="389" t="s">
        <v>179</v>
      </c>
      <c r="B86" s="390"/>
      <c r="C86" s="390"/>
      <c r="D86" s="390"/>
      <c r="E86" s="390"/>
      <c r="F86" s="72"/>
    </row>
    <row r="87" spans="1:7" x14ac:dyDescent="0.25">
      <c r="A87" s="14" t="s">
        <v>180</v>
      </c>
      <c r="B87"/>
      <c r="C87"/>
      <c r="D87"/>
      <c r="E87"/>
    </row>
    <row r="88" spans="1:7" x14ac:dyDescent="0.25">
      <c r="A88" s="14" t="s">
        <v>109</v>
      </c>
      <c r="B88"/>
      <c r="C88"/>
      <c r="D88"/>
      <c r="E88"/>
    </row>
    <row r="89" spans="1:7" ht="20.100000000000001" customHeight="1" x14ac:dyDescent="0.25">
      <c r="A89" s="14"/>
      <c r="B89"/>
      <c r="C89"/>
      <c r="D89"/>
      <c r="E89"/>
    </row>
    <row r="90" spans="1:7" s="96" customFormat="1" ht="18" customHeight="1" x14ac:dyDescent="0.25">
      <c r="A90" s="94" t="s">
        <v>181</v>
      </c>
      <c r="B90" s="95"/>
      <c r="C90" s="95"/>
      <c r="D90" s="95"/>
      <c r="E90" s="95"/>
    </row>
    <row r="91" spans="1:7" s="14" customFormat="1" x14ac:dyDescent="0.25">
      <c r="A91" s="382" t="s">
        <v>182</v>
      </c>
      <c r="B91" s="383"/>
      <c r="C91" s="383"/>
      <c r="D91" s="383"/>
      <c r="E91" s="384"/>
      <c r="F91" s="11">
        <f>F64</f>
        <v>0</v>
      </c>
    </row>
    <row r="92" spans="1:7" s="14" customFormat="1" x14ac:dyDescent="0.25">
      <c r="A92" s="106"/>
      <c r="B92" s="107"/>
      <c r="C92" s="107"/>
      <c r="D92" s="108" t="s">
        <v>88</v>
      </c>
      <c r="E92" s="109" t="s">
        <v>183</v>
      </c>
      <c r="F92" s="203"/>
    </row>
    <row r="93" spans="1:7" s="14" customFormat="1" ht="13.35" customHeight="1" x14ac:dyDescent="0.25">
      <c r="A93" s="380" t="s">
        <v>184</v>
      </c>
      <c r="B93" s="381"/>
      <c r="C93" s="381"/>
      <c r="D93" s="220">
        <f>F73</f>
        <v>0</v>
      </c>
      <c r="E93" s="226">
        <v>2386</v>
      </c>
      <c r="F93" s="11">
        <f>D93*E93</f>
        <v>0</v>
      </c>
    </row>
    <row r="94" spans="1:7" ht="13.35" customHeight="1" x14ac:dyDescent="0.25">
      <c r="A94" s="380" t="s">
        <v>185</v>
      </c>
      <c r="B94" s="381"/>
      <c r="C94" s="381"/>
      <c r="D94" s="220">
        <f>F74</f>
        <v>0</v>
      </c>
      <c r="E94" s="226">
        <f>E93</f>
        <v>2386</v>
      </c>
      <c r="F94" s="11">
        <f>D94*E94</f>
        <v>0</v>
      </c>
      <c r="G94" s="14"/>
    </row>
    <row r="95" spans="1:7" ht="13.35" customHeight="1" x14ac:dyDescent="0.25">
      <c r="A95" s="380" t="s">
        <v>186</v>
      </c>
      <c r="B95" s="381"/>
      <c r="C95" s="381"/>
      <c r="D95" s="220">
        <f>F75</f>
        <v>0</v>
      </c>
      <c r="E95" s="226">
        <v>1193</v>
      </c>
      <c r="F95" s="11">
        <f>ROUND(D95*E95,0)</f>
        <v>0</v>
      </c>
      <c r="G95" s="75"/>
    </row>
    <row r="96" spans="1:7" ht="13.35" customHeight="1" x14ac:dyDescent="0.25">
      <c r="A96" s="380" t="s">
        <v>187</v>
      </c>
      <c r="B96" s="381"/>
      <c r="C96" s="381"/>
      <c r="D96" s="220">
        <f>F76</f>
        <v>0</v>
      </c>
      <c r="E96" s="226">
        <v>387</v>
      </c>
      <c r="F96" s="11">
        <f t="shared" ref="F96:F97" si="0">D96*E96</f>
        <v>0</v>
      </c>
    </row>
    <row r="97" spans="1:7" ht="13.35" customHeight="1" x14ac:dyDescent="0.25">
      <c r="A97" s="380" t="s">
        <v>188</v>
      </c>
      <c r="B97" s="381"/>
      <c r="C97" s="381"/>
      <c r="D97" s="220">
        <f>F77</f>
        <v>0</v>
      </c>
      <c r="E97" s="226">
        <v>502</v>
      </c>
      <c r="F97" s="11">
        <f t="shared" si="0"/>
        <v>0</v>
      </c>
    </row>
    <row r="98" spans="1:7" ht="13.35" customHeight="1" x14ac:dyDescent="0.25">
      <c r="A98" s="380" t="s">
        <v>189</v>
      </c>
      <c r="B98" s="390"/>
      <c r="C98" s="390"/>
      <c r="D98" s="390"/>
      <c r="E98" s="390"/>
      <c r="F98" s="20">
        <f>F78</f>
        <v>0</v>
      </c>
    </row>
    <row r="99" spans="1:7" s="3" customFormat="1" x14ac:dyDescent="0.25">
      <c r="A99" s="386" t="s">
        <v>190</v>
      </c>
      <c r="B99" s="387"/>
      <c r="C99" s="387"/>
      <c r="D99" s="387"/>
      <c r="E99" s="388"/>
      <c r="F99" s="80">
        <f>SUM(F91:F98)</f>
        <v>0</v>
      </c>
    </row>
    <row r="100" spans="1:7" x14ac:dyDescent="0.25">
      <c r="A100" s="14"/>
      <c r="B100"/>
      <c r="C100"/>
      <c r="D100"/>
      <c r="E100"/>
    </row>
    <row r="101" spans="1:7" s="3" customFormat="1" ht="12.6" customHeight="1" x14ac:dyDescent="0.25">
      <c r="A101" s="389" t="s">
        <v>191</v>
      </c>
      <c r="B101" s="390"/>
      <c r="C101" s="390"/>
      <c r="D101" s="390"/>
      <c r="E101" s="390"/>
      <c r="F101" s="11">
        <f>F80</f>
        <v>0</v>
      </c>
    </row>
    <row r="102" spans="1:7" s="3" customFormat="1" ht="21" customHeight="1" x14ac:dyDescent="0.25">
      <c r="A102" s="106"/>
      <c r="B102" s="107"/>
      <c r="C102" s="107"/>
      <c r="D102" s="108" t="s">
        <v>88</v>
      </c>
      <c r="E102" s="109" t="s">
        <v>135</v>
      </c>
      <c r="F102" s="11"/>
    </row>
    <row r="103" spans="1:7" s="3" customFormat="1" ht="12.6" customHeight="1" x14ac:dyDescent="0.25">
      <c r="A103" s="380" t="s">
        <v>136</v>
      </c>
      <c r="B103" s="381"/>
      <c r="C103" s="381"/>
      <c r="D103" s="220">
        <f>F81</f>
        <v>0</v>
      </c>
      <c r="E103" s="226">
        <v>2358</v>
      </c>
      <c r="F103" s="11">
        <f>D103*E103</f>
        <v>0</v>
      </c>
    </row>
    <row r="104" spans="1:7" ht="13.35" customHeight="1" x14ac:dyDescent="0.25">
      <c r="A104" s="405" t="s">
        <v>194</v>
      </c>
      <c r="B104" s="406"/>
      <c r="C104" s="406"/>
      <c r="D104" s="276">
        <f>F82</f>
        <v>0</v>
      </c>
      <c r="E104" s="226">
        <f>E103</f>
        <v>2358</v>
      </c>
      <c r="F104" s="11">
        <f>D104*E104</f>
        <v>0</v>
      </c>
      <c r="G104" s="277"/>
    </row>
    <row r="105" spans="1:7" s="3" customFormat="1" ht="12.6" customHeight="1" x14ac:dyDescent="0.25">
      <c r="A105" s="380" t="s">
        <v>137</v>
      </c>
      <c r="B105" s="381"/>
      <c r="C105" s="381"/>
      <c r="D105" s="220">
        <f>F83</f>
        <v>0</v>
      </c>
      <c r="E105" s="226">
        <v>1179</v>
      </c>
      <c r="F105" s="11">
        <f>ROUND(D105*E105,0)</f>
        <v>0</v>
      </c>
      <c r="G105" s="75"/>
    </row>
    <row r="106" spans="1:7" s="3" customFormat="1" ht="12.6" customHeight="1" x14ac:dyDescent="0.25">
      <c r="A106" s="380" t="s">
        <v>138</v>
      </c>
      <c r="B106" s="381"/>
      <c r="C106" s="381"/>
      <c r="D106" s="220">
        <f>F84</f>
        <v>0</v>
      </c>
      <c r="E106" s="226">
        <v>382</v>
      </c>
      <c r="F106" s="11">
        <f t="shared" ref="F106:F107" si="1">D106*E106</f>
        <v>0</v>
      </c>
    </row>
    <row r="107" spans="1:7" s="3" customFormat="1" ht="12.6" customHeight="1" x14ac:dyDescent="0.25">
      <c r="A107" s="380" t="s">
        <v>139</v>
      </c>
      <c r="B107" s="381"/>
      <c r="C107" s="381"/>
      <c r="D107" s="220">
        <f>F85</f>
        <v>0</v>
      </c>
      <c r="E107" s="226">
        <v>496</v>
      </c>
      <c r="F107" s="11">
        <f t="shared" si="1"/>
        <v>0</v>
      </c>
    </row>
    <row r="108" spans="1:7" s="3" customFormat="1" ht="12.6" customHeight="1" x14ac:dyDescent="0.25">
      <c r="A108" s="380" t="s">
        <v>140</v>
      </c>
      <c r="B108" s="390"/>
      <c r="C108" s="390"/>
      <c r="D108" s="390"/>
      <c r="E108" s="390"/>
      <c r="F108" s="20">
        <f>F86</f>
        <v>0</v>
      </c>
    </row>
    <row r="109" spans="1:7" s="3" customFormat="1" x14ac:dyDescent="0.25">
      <c r="A109" s="386" t="s">
        <v>192</v>
      </c>
      <c r="B109" s="387"/>
      <c r="C109" s="387"/>
      <c r="D109" s="387"/>
      <c r="E109" s="388"/>
      <c r="F109" s="80">
        <f>SUM(F101:F108)</f>
        <v>0</v>
      </c>
    </row>
    <row r="110" spans="1:7" x14ac:dyDescent="0.25">
      <c r="A110" s="14"/>
      <c r="B110"/>
      <c r="C110"/>
      <c r="D110"/>
      <c r="E110"/>
    </row>
    <row r="111" spans="1:7" s="3" customFormat="1" ht="48" customHeight="1" x14ac:dyDescent="0.3">
      <c r="A111" s="402" t="s">
        <v>193</v>
      </c>
      <c r="B111" s="403"/>
      <c r="C111" s="403"/>
      <c r="D111" s="403"/>
      <c r="E111" s="404"/>
      <c r="F111" s="227">
        <f>(F99+F109)/2</f>
        <v>0</v>
      </c>
      <c r="G111" s="75"/>
    </row>
    <row r="112" spans="1:7" x14ac:dyDescent="0.25">
      <c r="A112" s="14"/>
      <c r="B112"/>
      <c r="C112"/>
      <c r="D112"/>
      <c r="E112"/>
    </row>
  </sheetData>
  <mergeCells count="78">
    <mergeCell ref="A27:E27"/>
    <mergeCell ref="A58:E58"/>
    <mergeCell ref="A19:E19"/>
    <mergeCell ref="A37:E37"/>
    <mergeCell ref="A41:E41"/>
    <mergeCell ref="A42:E42"/>
    <mergeCell ref="A20:E20"/>
    <mergeCell ref="A33:E33"/>
    <mergeCell ref="A34:E34"/>
    <mergeCell ref="A35:E35"/>
    <mergeCell ref="A36:E36"/>
    <mergeCell ref="A30:E30"/>
    <mergeCell ref="A31:E31"/>
    <mergeCell ref="A38:E38"/>
    <mergeCell ref="A32:E32"/>
    <mergeCell ref="A24:E24"/>
    <mergeCell ref="A25:E25"/>
    <mergeCell ref="A26:E26"/>
    <mergeCell ref="A13:E13"/>
    <mergeCell ref="A14:E14"/>
    <mergeCell ref="A15:E15"/>
    <mergeCell ref="A18:E18"/>
    <mergeCell ref="A17:E17"/>
    <mergeCell ref="A8:E8"/>
    <mergeCell ref="A9:E9"/>
    <mergeCell ref="A10:E10"/>
    <mergeCell ref="A7:E7"/>
    <mergeCell ref="A16:E16"/>
    <mergeCell ref="A91:E91"/>
    <mergeCell ref="A99:E99"/>
    <mergeCell ref="A101:E101"/>
    <mergeCell ref="A109:E109"/>
    <mergeCell ref="A80:E80"/>
    <mergeCell ref="A85:E85"/>
    <mergeCell ref="A86:E86"/>
    <mergeCell ref="A83:E83"/>
    <mergeCell ref="A111:E111"/>
    <mergeCell ref="A98:E98"/>
    <mergeCell ref="A93:C93"/>
    <mergeCell ref="A95:C95"/>
    <mergeCell ref="A96:C96"/>
    <mergeCell ref="A97:C97"/>
    <mergeCell ref="A108:E108"/>
    <mergeCell ref="A106:C106"/>
    <mergeCell ref="A107:C107"/>
    <mergeCell ref="A94:C94"/>
    <mergeCell ref="A104:C104"/>
    <mergeCell ref="A59:E59"/>
    <mergeCell ref="A60:E60"/>
    <mergeCell ref="A82:E82"/>
    <mergeCell ref="H73:L73"/>
    <mergeCell ref="A76:E76"/>
    <mergeCell ref="A77:E77"/>
    <mergeCell ref="A78:E78"/>
    <mergeCell ref="A73:E73"/>
    <mergeCell ref="A75:E75"/>
    <mergeCell ref="A81:E81"/>
    <mergeCell ref="A62:E62"/>
    <mergeCell ref="A63:E63"/>
    <mergeCell ref="A64:E64"/>
    <mergeCell ref="A74:E74"/>
    <mergeCell ref="A72:E72"/>
    <mergeCell ref="A40:E40"/>
    <mergeCell ref="A103:C103"/>
    <mergeCell ref="A105:C105"/>
    <mergeCell ref="A44:E44"/>
    <mergeCell ref="A43:E43"/>
    <mergeCell ref="A61:E61"/>
    <mergeCell ref="A45:E45"/>
    <mergeCell ref="A46:E46"/>
    <mergeCell ref="A47:E47"/>
    <mergeCell ref="A51:E51"/>
    <mergeCell ref="A52:E52"/>
    <mergeCell ref="A48:E48"/>
    <mergeCell ref="A57:E57"/>
    <mergeCell ref="A53:E53"/>
    <mergeCell ref="A54:E54"/>
    <mergeCell ref="A84:E84"/>
  </mergeCells>
  <dataValidations count="1">
    <dataValidation type="whole" allowBlank="1" showInputMessage="1" showErrorMessage="1" prompt="Nur ganze Zahlen eingeben" sqref="F13:F14 F30:F32 F41:F45 F51 F24" xr:uid="{00000000-0002-0000-0500-000000000000}">
      <formula1>1</formula1>
      <formula2>1000000000</formula2>
    </dataValidation>
  </dataValidations>
  <pageMargins left="0.78740157480314965" right="0.39370078740157483" top="0.51181102362204722" bottom="0.51181102362204722" header="0.11811023622047245" footer="0.11811023622047245"/>
  <pageSetup paperSize="9" scale="74" orientation="portrait" r:id="rId1"/>
  <headerFooter alignWithMargins="0">
    <oddHeader>&amp;LRevisionstechnisches Kontrollblatt&amp;RSeite &amp;P von &amp;N</oddHeader>
    <oddFooter>&amp;L&amp;A&amp;R&amp;D</oddFooter>
  </headerFooter>
  <rowBreaks count="1" manualBreakCount="1">
    <brk id="55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"/>
  <sheetViews>
    <sheetView zoomScaleNormal="100" workbookViewId="0">
      <selection activeCell="D7" sqref="D7"/>
    </sheetView>
  </sheetViews>
  <sheetFormatPr baseColWidth="10" defaultColWidth="11.5546875" defaultRowHeight="13.2" x14ac:dyDescent="0.25"/>
  <cols>
    <col min="1" max="1" width="4.6640625" style="280" customWidth="1"/>
    <col min="2" max="2" width="56.33203125" style="280" customWidth="1"/>
    <col min="3" max="4" width="20.6640625" style="280" customWidth="1"/>
    <col min="5" max="16384" width="11.5546875" style="280"/>
  </cols>
  <sheetData>
    <row r="1" spans="1:6" ht="15.6" x14ac:dyDescent="0.3">
      <c r="A1" s="281" t="s">
        <v>199</v>
      </c>
      <c r="B1" s="282"/>
      <c r="C1" s="282"/>
      <c r="D1" s="283" t="s">
        <v>200</v>
      </c>
      <c r="E1" s="284"/>
      <c r="F1" s="284"/>
    </row>
    <row r="2" spans="1:6" x14ac:dyDescent="0.25">
      <c r="A2" s="285"/>
      <c r="B2" s="284"/>
      <c r="C2" s="284"/>
      <c r="D2" s="286"/>
      <c r="E2" s="284"/>
      <c r="F2" s="284"/>
    </row>
    <row r="3" spans="1:6" ht="20.25" customHeight="1" x14ac:dyDescent="0.25">
      <c r="A3" s="287" t="s">
        <v>5</v>
      </c>
      <c r="B3" s="271"/>
      <c r="C3" s="414">
        <v>2024</v>
      </c>
      <c r="D3" s="414"/>
      <c r="E3" s="271"/>
      <c r="F3" s="271"/>
    </row>
    <row r="4" spans="1:6" x14ac:dyDescent="0.25">
      <c r="A4" s="271"/>
      <c r="B4" s="271"/>
      <c r="C4" s="271"/>
      <c r="D4" s="288"/>
      <c r="E4" s="271"/>
      <c r="F4" s="271"/>
    </row>
    <row r="5" spans="1:6" ht="15.6" x14ac:dyDescent="0.25">
      <c r="A5" s="289" t="s">
        <v>4</v>
      </c>
      <c r="B5" s="290"/>
      <c r="C5" s="291"/>
      <c r="D5" s="291"/>
      <c r="E5" s="291"/>
      <c r="F5" s="291"/>
    </row>
    <row r="6" spans="1:6" ht="15.6" x14ac:dyDescent="0.25">
      <c r="A6" s="289"/>
      <c r="B6" s="290"/>
      <c r="C6" s="291"/>
      <c r="D6" s="291"/>
      <c r="E6" s="291"/>
      <c r="F6" s="291"/>
    </row>
    <row r="7" spans="1:6" x14ac:dyDescent="0.25">
      <c r="A7" s="415" t="s">
        <v>201</v>
      </c>
      <c r="B7" s="416"/>
      <c r="C7" s="417"/>
      <c r="D7" s="292"/>
      <c r="E7" s="293" t="s">
        <v>202</v>
      </c>
      <c r="F7" s="294"/>
    </row>
    <row r="8" spans="1:6" x14ac:dyDescent="0.25">
      <c r="A8" s="415" t="s">
        <v>203</v>
      </c>
      <c r="B8" s="416"/>
      <c r="C8" s="417"/>
      <c r="D8" s="295"/>
      <c r="E8" s="293" t="s">
        <v>204</v>
      </c>
      <c r="F8" s="294"/>
    </row>
    <row r="9" spans="1:6" x14ac:dyDescent="0.25">
      <c r="A9" s="415" t="s">
        <v>159</v>
      </c>
      <c r="B9" s="416"/>
      <c r="C9" s="417"/>
      <c r="D9" s="296"/>
      <c r="E9" s="293" t="s">
        <v>205</v>
      </c>
      <c r="F9" s="294"/>
    </row>
    <row r="10" spans="1:6" ht="49.5" customHeight="1" x14ac:dyDescent="0.3">
      <c r="A10" s="418" t="s">
        <v>206</v>
      </c>
      <c r="B10" s="419"/>
      <c r="C10" s="420"/>
      <c r="D10" s="297">
        <f>+D8-D9</f>
        <v>0</v>
      </c>
      <c r="E10" s="284"/>
      <c r="F10" s="284"/>
    </row>
  </sheetData>
  <mergeCells count="5">
    <mergeCell ref="C3:D3"/>
    <mergeCell ref="A7:C7"/>
    <mergeCell ref="A8:C8"/>
    <mergeCell ref="A9:C9"/>
    <mergeCell ref="A10:C10"/>
  </mergeCells>
  <pageMargins left="0.7" right="0.7" top="0.78740157499999996" bottom="0.78740157499999996" header="0.3" footer="0.3"/>
  <pageSetup paperSize="9" scale="87" orientation="portrait" r:id="rId1"/>
  <colBreaks count="1" manualBreakCount="1">
    <brk id="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37"/>
  <sheetViews>
    <sheetView zoomScaleNormal="100" workbookViewId="0">
      <selection activeCell="D8" sqref="D8"/>
    </sheetView>
  </sheetViews>
  <sheetFormatPr baseColWidth="10" defaultColWidth="11.44140625" defaultRowHeight="13.2" x14ac:dyDescent="0.25"/>
  <cols>
    <col min="1" max="1" width="3.44140625" style="245" customWidth="1"/>
    <col min="2" max="2" width="85.44140625" style="245" customWidth="1"/>
    <col min="3" max="4" width="16.44140625" style="85" customWidth="1"/>
    <col min="5" max="8" width="11.44140625" style="245"/>
    <col min="9" max="9" width="11.44140625" style="83"/>
    <col min="10" max="16384" width="11.44140625" style="245"/>
  </cols>
  <sheetData>
    <row r="1" spans="1:14" s="244" customFormat="1" ht="15.6" x14ac:dyDescent="0.3">
      <c r="A1" s="306" t="s">
        <v>213</v>
      </c>
      <c r="B1" s="307"/>
      <c r="C1" s="111"/>
      <c r="D1" s="28" t="s">
        <v>93</v>
      </c>
      <c r="I1" s="83"/>
      <c r="J1" s="245"/>
      <c r="K1" s="245"/>
      <c r="L1" s="245"/>
      <c r="M1" s="245"/>
      <c r="N1" s="245"/>
    </row>
    <row r="2" spans="1:14" s="244" customFormat="1" ht="15.6" x14ac:dyDescent="0.3">
      <c r="A2" s="243"/>
      <c r="C2" s="111"/>
      <c r="D2" s="28"/>
      <c r="I2" s="83"/>
      <c r="J2" s="245"/>
      <c r="K2" s="245"/>
      <c r="L2" s="245"/>
      <c r="M2" s="245"/>
      <c r="N2" s="245"/>
    </row>
    <row r="3" spans="1:14" s="244" customFormat="1" ht="20.25" customHeight="1" x14ac:dyDescent="0.35">
      <c r="A3" s="246" t="s">
        <v>5</v>
      </c>
      <c r="C3" s="423">
        <v>2024</v>
      </c>
      <c r="D3" s="424"/>
      <c r="E3" s="247"/>
      <c r="I3" s="84"/>
      <c r="J3" s="245"/>
      <c r="K3" s="245"/>
      <c r="L3" s="245"/>
      <c r="M3" s="245"/>
      <c r="N3" s="245"/>
    </row>
    <row r="4" spans="1:14" s="244" customFormat="1" x14ac:dyDescent="0.25">
      <c r="C4" s="85"/>
      <c r="D4" s="86"/>
      <c r="I4" s="83"/>
      <c r="J4" s="245"/>
      <c r="K4" s="245"/>
      <c r="L4" s="245"/>
      <c r="M4" s="245"/>
      <c r="N4" s="245"/>
    </row>
    <row r="5" spans="1:14" s="244" customFormat="1" ht="15.6" x14ac:dyDescent="0.25">
      <c r="A5" s="248" t="s">
        <v>4</v>
      </c>
      <c r="C5" s="87"/>
      <c r="D5" s="87"/>
      <c r="I5" s="83"/>
      <c r="J5" s="245"/>
      <c r="K5" s="245"/>
      <c r="L5" s="245"/>
      <c r="M5" s="245"/>
      <c r="N5" s="245"/>
    </row>
    <row r="6" spans="1:14" s="244" customFormat="1" ht="12.75" customHeight="1" x14ac:dyDescent="0.25">
      <c r="B6" s="248"/>
      <c r="C6" s="87"/>
      <c r="D6" s="87"/>
      <c r="I6" s="83"/>
      <c r="J6" s="245"/>
      <c r="K6" s="245"/>
      <c r="L6" s="245"/>
      <c r="M6" s="245"/>
      <c r="N6" s="245"/>
    </row>
    <row r="7" spans="1:14" x14ac:dyDescent="0.25">
      <c r="A7" s="249" t="s">
        <v>148</v>
      </c>
      <c r="D7" s="111"/>
    </row>
    <row r="8" spans="1:14" x14ac:dyDescent="0.25">
      <c r="A8" s="250" t="s">
        <v>21</v>
      </c>
      <c r="B8" s="251"/>
      <c r="C8" s="88"/>
      <c r="D8" s="112"/>
    </row>
    <row r="9" spans="1:14" x14ac:dyDescent="0.25">
      <c r="A9" s="250" t="s">
        <v>229</v>
      </c>
      <c r="B9" s="251"/>
      <c r="C9" s="88"/>
      <c r="D9" s="113"/>
      <c r="E9" s="266" t="s">
        <v>117</v>
      </c>
      <c r="F9" s="64" t="s">
        <v>146</v>
      </c>
    </row>
    <row r="10" spans="1:14" x14ac:dyDescent="0.25">
      <c r="A10" s="252" t="s">
        <v>141</v>
      </c>
      <c r="B10" s="251"/>
      <c r="C10" s="89">
        <v>84.07</v>
      </c>
      <c r="D10" s="114"/>
      <c r="E10" s="253"/>
      <c r="F10" s="254"/>
      <c r="G10" s="254"/>
      <c r="H10" s="254"/>
      <c r="I10" s="84"/>
    </row>
    <row r="11" spans="1:14" x14ac:dyDescent="0.25">
      <c r="A11" s="256" t="s">
        <v>147</v>
      </c>
      <c r="B11" s="251"/>
      <c r="C11" s="88"/>
      <c r="D11" s="114">
        <f>D9*C10</f>
        <v>0</v>
      </c>
      <c r="E11" s="255"/>
    </row>
    <row r="12" spans="1:14" x14ac:dyDescent="0.25">
      <c r="A12" s="257" t="s">
        <v>230</v>
      </c>
      <c r="B12" s="251"/>
      <c r="C12" s="88"/>
      <c r="D12" s="115"/>
    </row>
    <row r="13" spans="1:14" ht="27" customHeight="1" x14ac:dyDescent="0.25">
      <c r="A13" s="425" t="s">
        <v>149</v>
      </c>
      <c r="B13" s="426"/>
      <c r="C13" s="88"/>
      <c r="D13" s="90">
        <f>SUM(D11:D12)</f>
        <v>0</v>
      </c>
      <c r="M13" s="258"/>
      <c r="N13" s="258"/>
    </row>
    <row r="14" spans="1:14" x14ac:dyDescent="0.25">
      <c r="B14" s="259"/>
      <c r="D14" s="111"/>
    </row>
    <row r="15" spans="1:14" x14ac:dyDescent="0.25">
      <c r="B15" s="259"/>
      <c r="D15" s="111"/>
    </row>
    <row r="16" spans="1:14" x14ac:dyDescent="0.25">
      <c r="A16" s="249" t="s">
        <v>150</v>
      </c>
      <c r="D16" s="111"/>
    </row>
    <row r="17" spans="1:4" x14ac:dyDescent="0.25">
      <c r="A17" s="256" t="s">
        <v>112</v>
      </c>
      <c r="B17" s="251"/>
      <c r="C17" s="88"/>
      <c r="D17" s="115"/>
    </row>
    <row r="18" spans="1:4" x14ac:dyDescent="0.25">
      <c r="A18" s="257" t="s">
        <v>22</v>
      </c>
      <c r="B18" s="251"/>
      <c r="C18" s="88"/>
      <c r="D18" s="116"/>
    </row>
    <row r="19" spans="1:4" x14ac:dyDescent="0.25">
      <c r="A19" s="256" t="s">
        <v>89</v>
      </c>
      <c r="B19" s="251"/>
      <c r="C19" s="88"/>
      <c r="D19" s="114">
        <f>SUM(D17:D18)</f>
        <v>0</v>
      </c>
    </row>
    <row r="20" spans="1:4" ht="27" customHeight="1" x14ac:dyDescent="0.25">
      <c r="A20" s="427" t="s">
        <v>142</v>
      </c>
      <c r="B20" s="426"/>
      <c r="C20" s="88"/>
      <c r="D20" s="115"/>
    </row>
    <row r="21" spans="1:4" x14ac:dyDescent="0.25">
      <c r="A21" s="260" t="s">
        <v>151</v>
      </c>
      <c r="B21" s="251"/>
      <c r="C21" s="88"/>
      <c r="D21" s="90">
        <f>D19-D20</f>
        <v>0</v>
      </c>
    </row>
    <row r="22" spans="1:4" x14ac:dyDescent="0.25">
      <c r="B22" s="259"/>
      <c r="D22" s="111"/>
    </row>
    <row r="23" spans="1:4" ht="26.4" customHeight="1" x14ac:dyDescent="0.25">
      <c r="A23" s="428" t="s">
        <v>143</v>
      </c>
      <c r="B23" s="422"/>
      <c r="C23" s="261"/>
      <c r="D23" s="115"/>
    </row>
    <row r="24" spans="1:4" ht="26.4" customHeight="1" x14ac:dyDescent="0.25">
      <c r="A24" s="428" t="s">
        <v>144</v>
      </c>
      <c r="B24" s="422"/>
      <c r="C24" s="261"/>
      <c r="D24" s="116"/>
    </row>
    <row r="25" spans="1:4" x14ac:dyDescent="0.25">
      <c r="B25" s="259"/>
      <c r="D25" s="111"/>
    </row>
    <row r="26" spans="1:4" x14ac:dyDescent="0.25">
      <c r="B26" s="259"/>
      <c r="D26" s="111"/>
    </row>
    <row r="27" spans="1:4" x14ac:dyDescent="0.25">
      <c r="A27" s="249" t="s">
        <v>152</v>
      </c>
      <c r="D27" s="111"/>
    </row>
    <row r="28" spans="1:4" x14ac:dyDescent="0.25">
      <c r="A28" s="256" t="s">
        <v>154</v>
      </c>
      <c r="B28" s="262"/>
      <c r="C28" s="88"/>
      <c r="D28" s="114">
        <f>MIN(D13,D21)</f>
        <v>0</v>
      </c>
    </row>
    <row r="29" spans="1:4" x14ac:dyDescent="0.25">
      <c r="A29" s="252" t="s">
        <v>90</v>
      </c>
      <c r="B29" s="262"/>
      <c r="C29" s="88">
        <f>D17</f>
        <v>0</v>
      </c>
      <c r="D29" s="117">
        <f>IF(D28=0,0,C29/D28)</f>
        <v>0</v>
      </c>
    </row>
    <row r="30" spans="1:4" x14ac:dyDescent="0.25">
      <c r="A30" s="252" t="s">
        <v>91</v>
      </c>
      <c r="B30" s="262"/>
      <c r="C30" s="88">
        <f>D28*D30</f>
        <v>0</v>
      </c>
      <c r="D30" s="117">
        <v>0.7</v>
      </c>
    </row>
    <row r="31" spans="1:4" x14ac:dyDescent="0.25">
      <c r="A31" s="263" t="s">
        <v>153</v>
      </c>
      <c r="B31" s="262"/>
      <c r="C31" s="264" t="str">
        <f>IF(C30&gt;C29,C30-C29,"")</f>
        <v/>
      </c>
      <c r="D31" s="90" t="str">
        <f>IF(C30&gt;C29,D28-C31,"")</f>
        <v/>
      </c>
    </row>
    <row r="32" spans="1:4" x14ac:dyDescent="0.25">
      <c r="C32" s="245"/>
      <c r="D32" s="245"/>
    </row>
    <row r="33" spans="1:14" x14ac:dyDescent="0.25">
      <c r="D33" s="111"/>
    </row>
    <row r="34" spans="1:14" x14ac:dyDescent="0.25">
      <c r="A34" s="249" t="s">
        <v>155</v>
      </c>
      <c r="D34" s="111"/>
    </row>
    <row r="35" spans="1:14" x14ac:dyDescent="0.25">
      <c r="A35" s="260" t="s">
        <v>156</v>
      </c>
      <c r="B35" s="251"/>
      <c r="C35" s="91"/>
      <c r="D35" s="90">
        <f>MIN(D13,D21,D31)</f>
        <v>0</v>
      </c>
    </row>
    <row r="36" spans="1:14" x14ac:dyDescent="0.25">
      <c r="A36" s="265" t="s">
        <v>23</v>
      </c>
      <c r="B36" s="251"/>
      <c r="C36" s="92">
        <v>0.2</v>
      </c>
      <c r="D36" s="90">
        <f>D35*C36</f>
        <v>0</v>
      </c>
    </row>
    <row r="37" spans="1:14" s="258" customFormat="1" ht="30.75" customHeight="1" x14ac:dyDescent="0.3">
      <c r="A37" s="421" t="s">
        <v>47</v>
      </c>
      <c r="B37" s="422"/>
      <c r="C37" s="422"/>
      <c r="D37" s="228">
        <f>D35-D36</f>
        <v>0</v>
      </c>
      <c r="I37" s="83"/>
      <c r="J37" s="245"/>
      <c r="K37" s="245"/>
      <c r="L37" s="245"/>
      <c r="M37" s="245"/>
      <c r="N37" s="245"/>
    </row>
  </sheetData>
  <mergeCells count="6">
    <mergeCell ref="A37:C37"/>
    <mergeCell ref="C3:D3"/>
    <mergeCell ref="A13:B13"/>
    <mergeCell ref="A20:B20"/>
    <mergeCell ref="A23:B23"/>
    <mergeCell ref="A24:B24"/>
  </mergeCells>
  <dataValidations count="1">
    <dataValidation type="whole" allowBlank="1" showInputMessage="1" showErrorMessage="1" prompt="Nur ganze Zahlen eingeben" sqref="D9" xr:uid="{00000000-0002-0000-0700-000000000000}">
      <formula1>1</formula1>
      <formula2>1000000000</formula2>
    </dataValidation>
  </dataValidations>
  <hyperlinks>
    <hyperlink ref="E9" r:id="rId1" xr:uid="{00000000-0004-0000-0700-000000000000}"/>
  </hyperlinks>
  <pageMargins left="0.78740157480314965" right="0.39370078740157483" top="0.78740157480314965" bottom="0.78740157480314965" header="0.31496062992125984" footer="0.31496062992125984"/>
  <pageSetup paperSize="9" scale="69" orientation="portrait" r:id="rId2"/>
  <headerFooter>
    <oddHeader xml:space="preserve">&amp;LRevisionstechnisches Kontrollblatt&amp;RSeite &amp;P von &amp;N </oddHeader>
    <oddFooter>&amp;L&amp;A&amp;R&amp;D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3"/>
  <sheetViews>
    <sheetView zoomScaleNormal="100" workbookViewId="0">
      <selection activeCell="F7" sqref="F7"/>
    </sheetView>
  </sheetViews>
  <sheetFormatPr baseColWidth="10" defaultColWidth="11.44140625" defaultRowHeight="13.2" x14ac:dyDescent="0.25"/>
  <cols>
    <col min="1" max="1" width="5.5546875" style="2" customWidth="1"/>
    <col min="2" max="2" width="42" style="2" customWidth="1"/>
    <col min="3" max="6" width="24.5546875" style="2" customWidth="1"/>
    <col min="7" max="7" width="11.88671875" style="2" customWidth="1"/>
    <col min="8" max="16384" width="11.44140625" style="2"/>
  </cols>
  <sheetData>
    <row r="1" spans="1:8" s="14" customFormat="1" ht="15.6" x14ac:dyDescent="0.3">
      <c r="A1" s="299" t="s">
        <v>214</v>
      </c>
      <c r="B1" s="308"/>
      <c r="F1" s="16" t="s">
        <v>94</v>
      </c>
      <c r="G1" s="16"/>
    </row>
    <row r="2" spans="1:8" s="6" customFormat="1" ht="15" x14ac:dyDescent="0.25"/>
    <row r="3" spans="1:8" ht="20.25" customHeight="1" x14ac:dyDescent="0.25">
      <c r="A3" s="9" t="s">
        <v>5</v>
      </c>
      <c r="F3" s="239">
        <v>2024</v>
      </c>
    </row>
    <row r="4" spans="1:8" ht="12.75" customHeight="1" x14ac:dyDescent="0.3">
      <c r="A4" s="1"/>
      <c r="B4" s="14"/>
    </row>
    <row r="5" spans="1:8" ht="14.25" customHeight="1" x14ac:dyDescent="0.25">
      <c r="A5" s="5" t="s">
        <v>4</v>
      </c>
      <c r="B5" s="12"/>
    </row>
    <row r="6" spans="1:8" ht="12.75" customHeight="1" x14ac:dyDescent="0.25">
      <c r="A6" s="5"/>
      <c r="B6" s="12"/>
    </row>
    <row r="7" spans="1:8" ht="12.75" customHeight="1" x14ac:dyDescent="0.25">
      <c r="A7" s="435" t="s">
        <v>3</v>
      </c>
      <c r="B7" s="436"/>
      <c r="C7" s="436"/>
      <c r="D7" s="436"/>
      <c r="E7" s="436"/>
      <c r="F7" s="100"/>
      <c r="G7"/>
    </row>
    <row r="8" spans="1:8" ht="12.75" customHeight="1" x14ac:dyDescent="0.25">
      <c r="A8" s="435" t="s">
        <v>198</v>
      </c>
      <c r="B8" s="436"/>
      <c r="C8" s="436"/>
      <c r="D8" s="436"/>
      <c r="E8" s="436"/>
      <c r="F8" s="101"/>
      <c r="G8"/>
    </row>
    <row r="9" spans="1:8" ht="12.75" customHeight="1" x14ac:dyDescent="0.25">
      <c r="A9" s="435" t="s">
        <v>81</v>
      </c>
      <c r="B9" s="436"/>
      <c r="C9" s="436"/>
      <c r="D9" s="436"/>
      <c r="E9" s="436"/>
      <c r="F9" s="24"/>
      <c r="G9" s="22"/>
    </row>
    <row r="10" spans="1:8" ht="12.75" customHeight="1" x14ac:dyDescent="0.25">
      <c r="A10" s="14"/>
      <c r="B10" s="14"/>
      <c r="G10" s="368"/>
      <c r="H10" s="369"/>
    </row>
    <row r="11" spans="1:8" ht="15.75" customHeight="1" x14ac:dyDescent="0.3">
      <c r="A11" s="3" t="s">
        <v>80</v>
      </c>
      <c r="B11" s="14"/>
    </row>
    <row r="12" spans="1:8" ht="12.75" customHeight="1" x14ac:dyDescent="0.25">
      <c r="A12" s="437">
        <v>1</v>
      </c>
      <c r="B12" s="438"/>
      <c r="C12" s="15">
        <v>2</v>
      </c>
      <c r="D12" s="15">
        <v>3</v>
      </c>
      <c r="E12" s="15">
        <v>4</v>
      </c>
      <c r="F12" s="15">
        <v>5</v>
      </c>
      <c r="G12" s="98"/>
    </row>
    <row r="13" spans="1:8" ht="126.6" customHeight="1" x14ac:dyDescent="0.25">
      <c r="A13" s="439" t="s">
        <v>0</v>
      </c>
      <c r="B13" s="440"/>
      <c r="C13" s="4" t="s">
        <v>16</v>
      </c>
      <c r="D13" s="4" t="s">
        <v>18</v>
      </c>
      <c r="E13" s="4" t="s">
        <v>145</v>
      </c>
      <c r="F13" s="4" t="s">
        <v>17</v>
      </c>
      <c r="G13" s="99"/>
    </row>
    <row r="14" spans="1:8" ht="12.75" customHeight="1" x14ac:dyDescent="0.25">
      <c r="A14" s="431"/>
      <c r="B14" s="432"/>
      <c r="C14" s="145"/>
      <c r="D14" s="145"/>
      <c r="E14" s="145"/>
      <c r="F14" s="20">
        <f>C14-D14-E14</f>
        <v>0</v>
      </c>
      <c r="G14" s="102"/>
    </row>
    <row r="15" spans="1:8" ht="12.75" customHeight="1" x14ac:dyDescent="0.25">
      <c r="A15" s="429"/>
      <c r="B15" s="430"/>
      <c r="C15" s="146"/>
      <c r="D15" s="146"/>
      <c r="E15" s="146"/>
      <c r="F15" s="20">
        <f t="shared" ref="F15:F26" si="0">C15-D15-E15</f>
        <v>0</v>
      </c>
      <c r="G15" s="102"/>
    </row>
    <row r="16" spans="1:8" ht="12.75" customHeight="1" x14ac:dyDescent="0.25">
      <c r="A16" s="431"/>
      <c r="B16" s="432"/>
      <c r="C16" s="145"/>
      <c r="D16" s="145"/>
      <c r="E16" s="145"/>
      <c r="F16" s="20">
        <f t="shared" si="0"/>
        <v>0</v>
      </c>
      <c r="G16" s="102"/>
    </row>
    <row r="17" spans="1:11" ht="12.75" customHeight="1" x14ac:dyDescent="0.25">
      <c r="A17" s="429"/>
      <c r="B17" s="430"/>
      <c r="C17" s="146"/>
      <c r="D17" s="146"/>
      <c r="E17" s="146"/>
      <c r="F17" s="20">
        <f t="shared" si="0"/>
        <v>0</v>
      </c>
      <c r="G17" s="102"/>
    </row>
    <row r="18" spans="1:11" ht="12.75" customHeight="1" x14ac:dyDescent="0.25">
      <c r="A18" s="431"/>
      <c r="B18" s="432"/>
      <c r="C18" s="145"/>
      <c r="D18" s="145"/>
      <c r="E18" s="145"/>
      <c r="F18" s="20">
        <f t="shared" si="0"/>
        <v>0</v>
      </c>
      <c r="G18" s="102"/>
    </row>
    <row r="19" spans="1:11" ht="12.75" customHeight="1" x14ac:dyDescent="0.25">
      <c r="A19" s="429"/>
      <c r="B19" s="430"/>
      <c r="C19" s="146"/>
      <c r="D19" s="146"/>
      <c r="E19" s="146"/>
      <c r="F19" s="20">
        <f t="shared" si="0"/>
        <v>0</v>
      </c>
      <c r="G19" s="102"/>
    </row>
    <row r="20" spans="1:11" ht="12.75" customHeight="1" x14ac:dyDescent="0.25">
      <c r="A20" s="431"/>
      <c r="B20" s="432"/>
      <c r="C20" s="145"/>
      <c r="D20" s="145"/>
      <c r="E20" s="145"/>
      <c r="F20" s="20">
        <f t="shared" si="0"/>
        <v>0</v>
      </c>
      <c r="G20" s="102"/>
    </row>
    <row r="21" spans="1:11" ht="12.75" customHeight="1" x14ac:dyDescent="0.25">
      <c r="A21" s="429"/>
      <c r="B21" s="430"/>
      <c r="C21" s="146"/>
      <c r="D21" s="146"/>
      <c r="E21" s="146"/>
      <c r="F21" s="20">
        <f t="shared" si="0"/>
        <v>0</v>
      </c>
      <c r="G21" s="102"/>
    </row>
    <row r="22" spans="1:11" ht="12.75" customHeight="1" x14ac:dyDescent="0.25">
      <c r="A22" s="431"/>
      <c r="B22" s="432"/>
      <c r="C22" s="145"/>
      <c r="D22" s="145"/>
      <c r="E22" s="145"/>
      <c r="F22" s="20">
        <f t="shared" si="0"/>
        <v>0</v>
      </c>
      <c r="G22" s="102"/>
    </row>
    <row r="23" spans="1:11" ht="12.75" customHeight="1" x14ac:dyDescent="0.25">
      <c r="A23" s="429"/>
      <c r="B23" s="430"/>
      <c r="C23" s="146"/>
      <c r="D23" s="146"/>
      <c r="E23" s="146"/>
      <c r="F23" s="20">
        <f t="shared" si="0"/>
        <v>0</v>
      </c>
      <c r="G23" s="102"/>
    </row>
    <row r="24" spans="1:11" ht="12.75" customHeight="1" x14ac:dyDescent="0.25">
      <c r="A24" s="431"/>
      <c r="B24" s="432"/>
      <c r="C24" s="145"/>
      <c r="D24" s="145"/>
      <c r="E24" s="145"/>
      <c r="F24" s="20">
        <f t="shared" si="0"/>
        <v>0</v>
      </c>
      <c r="G24" s="102"/>
    </row>
    <row r="25" spans="1:11" ht="12.75" customHeight="1" x14ac:dyDescent="0.25">
      <c r="A25" s="429"/>
      <c r="B25" s="430"/>
      <c r="C25" s="146"/>
      <c r="D25" s="146"/>
      <c r="E25" s="146"/>
      <c r="F25" s="20">
        <f t="shared" si="0"/>
        <v>0</v>
      </c>
      <c r="G25" s="102"/>
    </row>
    <row r="26" spans="1:11" ht="12.75" customHeight="1" x14ac:dyDescent="0.25">
      <c r="A26" s="431"/>
      <c r="B26" s="432"/>
      <c r="C26" s="145"/>
      <c r="D26" s="145"/>
      <c r="E26" s="145"/>
      <c r="F26" s="20">
        <f t="shared" si="0"/>
        <v>0</v>
      </c>
      <c r="G26" s="102"/>
    </row>
    <row r="27" spans="1:11" ht="12.75" customHeight="1" x14ac:dyDescent="0.25">
      <c r="A27" s="433"/>
      <c r="B27" s="434"/>
      <c r="C27" s="147"/>
      <c r="D27" s="27"/>
      <c r="E27" s="27" t="s">
        <v>2</v>
      </c>
      <c r="F27" s="148">
        <f>SUM(F14:F26)</f>
        <v>0</v>
      </c>
      <c r="G27" s="55"/>
    </row>
    <row r="28" spans="1:11" ht="12.75" customHeight="1" x14ac:dyDescent="0.25">
      <c r="A28" s="9" t="s">
        <v>1</v>
      </c>
      <c r="B28" s="12"/>
      <c r="H28" s="240">
        <v>2024</v>
      </c>
      <c r="I28" s="240">
        <v>2025</v>
      </c>
      <c r="J28" s="240">
        <v>2026</v>
      </c>
      <c r="K28" s="240">
        <v>2027</v>
      </c>
    </row>
    <row r="29" spans="1:11" ht="33" customHeight="1" x14ac:dyDescent="0.25">
      <c r="A29" s="241">
        <v>1</v>
      </c>
      <c r="B29" s="411" t="s">
        <v>82</v>
      </c>
      <c r="C29" s="383"/>
      <c r="D29" s="383"/>
      <c r="E29" s="383"/>
      <c r="F29" s="66" t="str">
        <f>IF(YEAR(F8)=2024,F9*H29,IF(YEAR(F8)=2024,F9,"Zelle F13 ausfüllen"))</f>
        <v>Zelle F13 ausfüllen</v>
      </c>
      <c r="G29" s="149"/>
      <c r="H29" s="110">
        <v>1</v>
      </c>
      <c r="I29" s="110" t="s">
        <v>196</v>
      </c>
      <c r="J29" s="110" t="s">
        <v>196</v>
      </c>
      <c r="K29" s="110" t="s">
        <v>196</v>
      </c>
    </row>
    <row r="30" spans="1:11" ht="33" customHeight="1" x14ac:dyDescent="0.25">
      <c r="A30" s="13">
        <v>2</v>
      </c>
      <c r="B30" s="411" t="s">
        <v>19</v>
      </c>
      <c r="C30" s="383"/>
      <c r="D30" s="383"/>
      <c r="E30" s="383"/>
      <c r="F30" s="21">
        <f>F27</f>
        <v>0</v>
      </c>
      <c r="H30" s="278" t="s">
        <v>197</v>
      </c>
      <c r="I30" s="279" t="s">
        <v>196</v>
      </c>
      <c r="J30" s="279" t="s">
        <v>196</v>
      </c>
      <c r="K30" s="279" t="s">
        <v>196</v>
      </c>
    </row>
    <row r="31" spans="1:11" ht="33" customHeight="1" x14ac:dyDescent="0.25">
      <c r="A31" s="26">
        <v>3</v>
      </c>
      <c r="B31" s="402" t="s">
        <v>48</v>
      </c>
      <c r="C31" s="383"/>
      <c r="D31" s="383"/>
      <c r="E31" s="383"/>
      <c r="F31" s="229">
        <f>MIN(F29:F30)</f>
        <v>0</v>
      </c>
      <c r="H31" s="278" t="s">
        <v>228</v>
      </c>
    </row>
    <row r="32" spans="1:11" ht="33" customHeight="1" x14ac:dyDescent="0.25">
      <c r="A32" s="25"/>
      <c r="B32" s="97"/>
      <c r="C32" s="103"/>
      <c r="D32" s="103"/>
      <c r="E32" s="103"/>
      <c r="F32" s="103"/>
    </row>
    <row r="33" spans="1:8" x14ac:dyDescent="0.25">
      <c r="A33" s="14"/>
      <c r="B33" s="14"/>
      <c r="G33" s="368"/>
      <c r="H33" s="369"/>
    </row>
  </sheetData>
  <mergeCells count="22">
    <mergeCell ref="A18:B18"/>
    <mergeCell ref="A17:B17"/>
    <mergeCell ref="A7:E7"/>
    <mergeCell ref="A8:E8"/>
    <mergeCell ref="A9:E9"/>
    <mergeCell ref="A12:B12"/>
    <mergeCell ref="A13:B13"/>
    <mergeCell ref="A14:B14"/>
    <mergeCell ref="A15:B15"/>
    <mergeCell ref="A16:B16"/>
    <mergeCell ref="B31:E31"/>
    <mergeCell ref="A19:B19"/>
    <mergeCell ref="A20:B20"/>
    <mergeCell ref="A21:B21"/>
    <mergeCell ref="A22:B22"/>
    <mergeCell ref="B30:E30"/>
    <mergeCell ref="B29:E29"/>
    <mergeCell ref="A23:B23"/>
    <mergeCell ref="A24:B24"/>
    <mergeCell ref="A25:B25"/>
    <mergeCell ref="A26:B26"/>
    <mergeCell ref="A27:B27"/>
  </mergeCells>
  <pageMargins left="0.78740157480314965" right="0.39370078740157483" top="0.51181102362204722" bottom="0.51181102362204722" header="0.11811023622047245" footer="0.11811023622047245"/>
  <pageSetup paperSize="9" scale="85" orientation="landscape" r:id="rId1"/>
  <headerFooter alignWithMargins="0">
    <oddHeader>&amp;LRevisionstechnisches Kontrollblatt&amp;RSeite &amp;P von &amp;N</oddHeader>
    <oddFooter>&amp;L&amp;A&amp;R&amp;D</oddFooter>
  </headerFooter>
  <rowBreaks count="1" manualBreakCount="1">
    <brk id="27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115e2d-25d5-4c5b-89c6-b146678679a8" xsi:nil="true"/>
    <ce90a9e06bcf47379caf73b9fc6b7a58 xmlns="df115e2d-25d5-4c5b-89c6-b146678679a8">
      <Terms xmlns="http://schemas.microsoft.com/office/infopath/2007/PartnerControls"/>
    </ce90a9e06bcf47379caf73b9fc6b7a58>
    <acce3e9a887d4923892caddb6fc8f0d2 xmlns="df115e2d-25d5-4c5b-89c6-b146678679a8">
      <Terms xmlns="http://schemas.microsoft.com/office/infopath/2007/PartnerControls"/>
    </acce3e9a887d4923892caddb6fc8f0d2>
    <k8352ca3278f4772ba95a16508741355 xmlns="df115e2d-25d5-4c5b-89c6-b146678679a8">
      <Terms xmlns="http://schemas.microsoft.com/office/infopath/2007/PartnerControls"/>
    </k8352ca3278f4772ba95a16508741355>
    <Sequenz xmlns="df115e2d-25d5-4c5b-89c6-b146678679a8" xsi:nil="true"/>
    <dc01bf85a7c442a380677b1fa33e6be8 xmlns="df115e2d-25d5-4c5b-89c6-b146678679a8">
      <Terms xmlns="http://schemas.microsoft.com/office/infopath/2007/PartnerControls"/>
    </dc01bf85a7c442a380677b1fa33e6be8>
    <pf722b57b1d94a088d022b49ea51955c xmlns="df115e2d-25d5-4c5b-89c6-b146678679a8">
      <Terms xmlns="http://schemas.microsoft.com/office/infopath/2007/PartnerControls"/>
    </pf722b57b1d94a088d022b49ea51955c>
    <h7a60a55d60f4325b857a054d166370d xmlns="df115e2d-25d5-4c5b-89c6-b146678679a8">
      <Terms xmlns="http://schemas.microsoft.com/office/infopath/2007/PartnerControls"/>
    </h7a60a55d60f4325b857a054d166370d>
    <gaaacf6cb62346c5a7bebaf15415dcdc xmlns="df115e2d-25d5-4c5b-89c6-b146678679a8">
      <Terms xmlns="http://schemas.microsoft.com/office/infopath/2007/PartnerControls"/>
    </gaaacf6cb62346c5a7bebaf15415dcdc>
    <kf659c813a4d4638af7d300863202890 xmlns="df115e2d-25d5-4c5b-89c6-b146678679a8">
      <Terms xmlns="http://schemas.microsoft.com/office/infopath/2007/PartnerControls"/>
    </kf659c813a4d4638af7d300863202890>
    <kf1708a5c847470daff037a20eb8ee17 xmlns="df115e2d-25d5-4c5b-89c6-b146678679a8">
      <Terms xmlns="http://schemas.microsoft.com/office/infopath/2007/PartnerControls"/>
    </kf1708a5c847470daff037a20eb8ee17>
    <lcf76f155ced4ddcb4097134ff3c332f xmlns="013f4042-dd86-4791-99e1-c26540cab57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novaDocument" ma:contentTypeID="0x010100064C068282801F4C8D25088CF0E46DDA00BD5E313B77026B4A91A65BDA9D087A2E" ma:contentTypeVersion="26" ma:contentTypeDescription="Ein neues Dokument erstellen." ma:contentTypeScope="" ma:versionID="4468bd82070879ac0a05049a25b50bcb">
  <xsd:schema xmlns:xsd="http://www.w3.org/2001/XMLSchema" xmlns:xs="http://www.w3.org/2001/XMLSchema" xmlns:p="http://schemas.microsoft.com/office/2006/metadata/properties" xmlns:ns2="df115e2d-25d5-4c5b-89c6-b146678679a8" xmlns:ns3="013f4042-dd86-4791-99e1-c26540cab57f" targetNamespace="http://schemas.microsoft.com/office/2006/metadata/properties" ma:root="true" ma:fieldsID="748232b0c4f041112ad0ea8ac5d961f8" ns2:_="" ns3:_="">
    <xsd:import namespace="df115e2d-25d5-4c5b-89c6-b146678679a8"/>
    <xsd:import namespace="013f4042-dd86-4791-99e1-c26540cab57f"/>
    <xsd:element name="properties">
      <xsd:complexType>
        <xsd:sequence>
          <xsd:element name="documentManagement">
            <xsd:complexType>
              <xsd:all>
                <xsd:element ref="ns2:gaaacf6cb62346c5a7bebaf15415dcdc" minOccurs="0"/>
                <xsd:element ref="ns2:TaxCatchAll" minOccurs="0"/>
                <xsd:element ref="ns2:TaxCatchAllLabel" minOccurs="0"/>
                <xsd:element ref="ns2:dc01bf85a7c442a380677b1fa33e6be8" minOccurs="0"/>
                <xsd:element ref="ns2:pf722b57b1d94a088d022b49ea51955c" minOccurs="0"/>
                <xsd:element ref="ns2:h7a60a55d60f4325b857a054d166370d" minOccurs="0"/>
                <xsd:element ref="ns2:kf1708a5c847470daff037a20eb8ee17" minOccurs="0"/>
                <xsd:element ref="ns2:kf659c813a4d4638af7d300863202890" minOccurs="0"/>
                <xsd:element ref="ns2:acce3e9a887d4923892caddb6fc8f0d2" minOccurs="0"/>
                <xsd:element ref="ns2:k8352ca3278f4772ba95a16508741355" minOccurs="0"/>
                <xsd:element ref="ns2:Sequenz" minOccurs="0"/>
                <xsd:element ref="ns2:ce90a9e06bcf47379caf73b9fc6b7a58" minOccurs="0"/>
                <xsd:element ref="ns3:MediaServiceMetadata" minOccurs="0"/>
                <xsd:element ref="ns3:MediaServiceFastMetadata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MediaServiceDateTaken" minOccurs="0"/>
                <xsd:element ref="ns3:lcf76f155ced4ddcb4097134ff3c332f" minOccurs="0"/>
                <xsd:element ref="ns3:MediaServiceSearchProperties" minOccurs="0"/>
                <xsd:element ref="ns3:MediaServiceLocati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115e2d-25d5-4c5b-89c6-b146678679a8" elementFormDefault="qualified">
    <xsd:import namespace="http://schemas.microsoft.com/office/2006/documentManagement/types"/>
    <xsd:import namespace="http://schemas.microsoft.com/office/infopath/2007/PartnerControls"/>
    <xsd:element name="gaaacf6cb62346c5a7bebaf15415dcdc" ma:index="8" nillable="true" ma:taxonomy="true" ma:internalName="gaaacf6cb62346c5a7bebaf15415dcdc" ma:taxonomyFieldName="Dokumenttyp" ma:displayName="Dokumenttyp" ma:fieldId="{0aaacf6c-b623-46c5-a7be-baf15415dcdc}" ma:sspId="aabfeb6e-be73-4729-9d1d-df4fae144553" ma:termSetId="dd42edbe-850e-4b96-a6a7-0a942951169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e6ebd7f1-e03d-4da0-a803-243e3087eec8}" ma:internalName="TaxCatchAll" ma:showField="CatchAllData" ma:web="df115e2d-25d5-4c5b-89c6-b146678679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e6ebd7f1-e03d-4da0-a803-243e3087eec8}" ma:internalName="TaxCatchAllLabel" ma:readOnly="true" ma:showField="CatchAllDataLabel" ma:web="df115e2d-25d5-4c5b-89c6-b146678679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c01bf85a7c442a380677b1fa33e6be8" ma:index="12" nillable="true" ma:taxonomy="true" ma:internalName="dc01bf85a7c442a380677b1fa33e6be8" ma:taxonomyFieldName="Funktion" ma:displayName="Funktion" ma:fieldId="{dc01bf85-a7c4-42a3-8067-7b1fa33e6be8}" ma:sspId="aabfeb6e-be73-4729-9d1d-df4fae144553" ma:termSetId="8ed8c9ea-7052-4c1d-a4d7-b9c10bffea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722b57b1d94a088d022b49ea51955c" ma:index="14" nillable="true" ma:taxonomy="true" ma:internalName="pf722b57b1d94a088d022b49ea51955c" ma:taxonomyFieldName="Projektnummer" ma:displayName="Projektnummer" ma:fieldId="{9f722b57-b1d9-4a08-8d02-2b49ea51955c}" ma:sspId="aabfeb6e-be73-4729-9d1d-df4fae144553" ma:termSetId="004eea0f-b746-4012-91c7-d351b236d03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7a60a55d60f4325b857a054d166370d" ma:index="16" nillable="true" ma:taxonomy="true" ma:internalName="h7a60a55d60f4325b857a054d166370d" ma:taxonomyFieldName="Geschaeftsnummer" ma:displayName="Geschaeftsnummer" ma:fieldId="{17a60a55-d60f-4325-b857-a054d166370d}" ma:sspId="aabfeb6e-be73-4729-9d1d-df4fae144553" ma:termSetId="f0f0f2d0-d370-48f6-a9af-4c13043801d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f1708a5c847470daff037a20eb8ee17" ma:index="18" nillable="true" ma:taxonomy="true" ma:internalName="kf1708a5c847470daff037a20eb8ee17" ma:taxonomyFieldName="Kunde" ma:displayName="Kunde" ma:fieldId="{4f1708a5-c847-470d-aff0-37a20eb8ee17}" ma:sspId="aabfeb6e-be73-4729-9d1d-df4fae144553" ma:termSetId="11fca9a3-b8dc-425a-b0fb-c3e74e4b2b6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f659c813a4d4638af7d300863202890" ma:index="20" nillable="true" ma:taxonomy="true" ma:internalName="kf659c813a4d4638af7d300863202890" ma:taxonomyFieldName="Produkt" ma:displayName="Produkt" ma:fieldId="{4f659c81-3a4d-4638-af7d-300863202890}" ma:sspId="aabfeb6e-be73-4729-9d1d-df4fae144553" ma:termSetId="9df0b538-e849-4599-8adf-0b5dbf7c386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cce3e9a887d4923892caddb6fc8f0d2" ma:index="22" nillable="true" ma:taxonomy="true" ma:internalName="acce3e9a887d4923892caddb6fc8f0d2" ma:taxonomyFieldName="Modul" ma:displayName="Modul" ma:fieldId="{acce3e9a-887d-4923-892c-addb6fc8f0d2}" ma:sspId="aabfeb6e-be73-4729-9d1d-df4fae144553" ma:termSetId="6422948a-98b4-44cd-a875-29dfde41013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8352ca3278f4772ba95a16508741355" ma:index="24" nillable="true" ma:taxonomy="true" ma:internalName="k8352ca3278f4772ba95a16508741355" ma:taxonomyFieldName="Release" ma:displayName="Release" ma:fieldId="{48352ca3-278f-4772-ba95-a16508741355}" ma:sspId="aabfeb6e-be73-4729-9d1d-df4fae144553" ma:termSetId="26db2fc0-be4a-443b-85d2-cfa07661900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equenz" ma:index="26" nillable="true" ma:displayName="Sequenz" ma:internalName="Sequenz">
      <xsd:simpleType>
        <xsd:restriction base="dms:Number"/>
      </xsd:simpleType>
    </xsd:element>
    <xsd:element name="ce90a9e06bcf47379caf73b9fc6b7a58" ma:index="27" nillable="true" ma:taxonomy="true" ma:internalName="ce90a9e06bcf47379caf73b9fc6b7a58" ma:taxonomyFieldName="Stichworte" ma:displayName="Stichworte" ma:fieldId="{ce90a9e0-6bcf-4737-9caf-73b9fc6b7a58}" ma:taxonomyMulti="true" ma:sspId="aabfeb6e-be73-4729-9d1d-df4fae144553" ma:termSetId="9a1e984c-19a7-4388-b382-5771e6450717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f4042-dd86-4791-99e1-c26540cab5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38" nillable="true" ma:taxonomy="true" ma:internalName="lcf76f155ced4ddcb4097134ff3c332f" ma:taxonomyFieldName="MediaServiceImageTags" ma:displayName="Bildmarkierungen" ma:readOnly="false" ma:fieldId="{5cf76f15-5ced-4ddc-b409-7134ff3c332f}" ma:taxonomyMulti="true" ma:sspId="aabfeb6e-be73-4729-9d1d-df4fae1445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3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4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4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3CA0F6-212D-40CB-AF0B-304E33ADB7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FFF615-11AB-4851-A524-9F589D7C48A0}">
  <ds:schemaRefs>
    <ds:schemaRef ds:uri="http://purl.org/dc/elements/1.1/"/>
    <ds:schemaRef ds:uri="http://purl.org/dc/terms/"/>
    <ds:schemaRef ds:uri="013f4042-dd86-4791-99e1-c26540cab57f"/>
    <ds:schemaRef ds:uri="http://schemas.microsoft.com/office/2006/documentManagement/types"/>
    <ds:schemaRef ds:uri="http://purl.org/dc/dcmitype/"/>
    <ds:schemaRef ds:uri="http://schemas.microsoft.com/office/2006/metadata/properties"/>
    <ds:schemaRef ds:uri="df115e2d-25d5-4c5b-89c6-b146678679a8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6BF0655-ECAD-4066-9AEE-AFD2DE5E9C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115e2d-25d5-4c5b-89c6-b146678679a8"/>
    <ds:schemaRef ds:uri="013f4042-dd86-4791-99e1-c26540cab5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10</vt:i4>
      </vt:variant>
    </vt:vector>
  </HeadingPairs>
  <TitlesOfParts>
    <vt:vector size="19" baseType="lpstr">
      <vt:lpstr>1 Gesamtübersicht</vt:lpstr>
      <vt:lpstr>2b Wi. Hilfe Zusammenzug</vt:lpstr>
      <vt:lpstr>2d Spez Kosten wi Hilfe</vt:lpstr>
      <vt:lpstr>2e Notfallkosten wi Hilfe</vt:lpstr>
      <vt:lpstr>3a Kinderali Zusammen</vt:lpstr>
      <vt:lpstr>4 Fallpauschalen Besold</vt:lpstr>
      <vt:lpstr>6 Arbeitshilfe BG</vt:lpstr>
      <vt:lpstr>7 Jugendarbeit</vt:lpstr>
      <vt:lpstr>8 Obdach-Wohnen</vt:lpstr>
      <vt:lpstr>'1 Gesamtübersicht'!Druckbereich</vt:lpstr>
      <vt:lpstr>'2b Wi. Hilfe Zusammenzug'!Druckbereich</vt:lpstr>
      <vt:lpstr>'2d Spez Kosten wi Hilfe'!Druckbereich</vt:lpstr>
      <vt:lpstr>'2e Notfallkosten wi Hilfe'!Druckbereich</vt:lpstr>
      <vt:lpstr>'3a Kinderali Zusammen'!Druckbereich</vt:lpstr>
      <vt:lpstr>'4 Fallpauschalen Besold'!Druckbereich</vt:lpstr>
      <vt:lpstr>'6 Arbeitshilfe BG'!Druckbereich</vt:lpstr>
      <vt:lpstr>'7 Jugendarbeit'!Druckbereich</vt:lpstr>
      <vt:lpstr>'8 Obdach-Wohnen'!Druckbereich</vt:lpstr>
      <vt:lpstr>'2b Wi. Hilfe Zusammenzug'!Drucktitel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Zbinden</dc:creator>
  <cp:lastModifiedBy>Zbinden Markus, GSI-AIS</cp:lastModifiedBy>
  <cp:lastPrinted>2023-12-28T12:57:22Z</cp:lastPrinted>
  <dcterms:created xsi:type="dcterms:W3CDTF">2004-03-12T08:59:06Z</dcterms:created>
  <dcterms:modified xsi:type="dcterms:W3CDTF">2024-09-11T09:27:39Z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0x010100064C068282801F4C8D25088CF0E46DDA00BD5E313B77026B4A91A65BDA9D087A2E</vt:lpwstr>
  </property>
  <property fmtid="{D5CDD505-2E9C-101B-9397-08002B2CF9AE}" pid="3" name="Projektnummer">
    <vt:lpwstr/>
  </property>
  <property fmtid="{D5CDD505-2E9C-101B-9397-08002B2CF9AE}" pid="4" name="Kunde">
    <vt:lpwstr/>
  </property>
  <property fmtid="{D5CDD505-2E9C-101B-9397-08002B2CF9AE}" pid="5" name="Release">
    <vt:lpwstr/>
  </property>
  <property fmtid="{D5CDD505-2E9C-101B-9397-08002B2CF9AE}" pid="6" name="Funktion">
    <vt:lpwstr/>
  </property>
  <property fmtid="{D5CDD505-2E9C-101B-9397-08002B2CF9AE}" pid="7" name="Dokumenttyp">
    <vt:lpwstr/>
  </property>
  <property fmtid="{D5CDD505-2E9C-101B-9397-08002B2CF9AE}" pid="8" name="Geschaeftsnummer">
    <vt:lpwstr/>
  </property>
  <property fmtid="{D5CDD505-2E9C-101B-9397-08002B2CF9AE}" pid="9" name="Stichworte">
    <vt:lpwstr/>
  </property>
  <property fmtid="{D5CDD505-2E9C-101B-9397-08002B2CF9AE}" pid="10" name="Modul">
    <vt:lpwstr/>
  </property>
  <property fmtid="{D5CDD505-2E9C-101B-9397-08002B2CF9AE}" pid="11" name="Produkt">
    <vt:lpwstr/>
  </property>
  <property fmtid="{D5CDD505-2E9C-101B-9397-08002B2CF9AE}" pid="12" name="MediaServiceImageTags">
    <vt:lpwstr/>
  </property>
  <property fmtid="{D5CDD505-2E9C-101B-9397-08002B2CF9AE}" pid="13" name="MSIP_Label_74fdd986-87d9-48c6-acda-407b1ab5fef0_Enabled">
    <vt:lpwstr>true</vt:lpwstr>
  </property>
  <property fmtid="{D5CDD505-2E9C-101B-9397-08002B2CF9AE}" pid="14" name="MSIP_Label_74fdd986-87d9-48c6-acda-407b1ab5fef0_SetDate">
    <vt:lpwstr>2024-05-01T09:45:55Z</vt:lpwstr>
  </property>
  <property fmtid="{D5CDD505-2E9C-101B-9397-08002B2CF9AE}" pid="15" name="MSIP_Label_74fdd986-87d9-48c6-acda-407b1ab5fef0_Method">
    <vt:lpwstr>Standard</vt:lpwstr>
  </property>
  <property fmtid="{D5CDD505-2E9C-101B-9397-08002B2CF9AE}" pid="16" name="MSIP_Label_74fdd986-87d9-48c6-acda-407b1ab5fef0_Name">
    <vt:lpwstr>NICHT KLASSIFIZIERT</vt:lpwstr>
  </property>
  <property fmtid="{D5CDD505-2E9C-101B-9397-08002B2CF9AE}" pid="17" name="MSIP_Label_74fdd986-87d9-48c6-acda-407b1ab5fef0_SiteId">
    <vt:lpwstr>cb96f99a-a111-42d7-9f65-e111197ba4bb</vt:lpwstr>
  </property>
  <property fmtid="{D5CDD505-2E9C-101B-9397-08002B2CF9AE}" pid="18" name="MSIP_Label_74fdd986-87d9-48c6-acda-407b1ab5fef0_ActionId">
    <vt:lpwstr>e94ad323-38ab-43b2-8528-91242461812a</vt:lpwstr>
  </property>
  <property fmtid="{D5CDD505-2E9C-101B-9397-08002B2CF9AE}" pid="19" name="MSIP_Label_74fdd986-87d9-48c6-acda-407b1ab5fef0_ContentBits">
    <vt:lpwstr>0</vt:lpwstr>
  </property>
</Properties>
</file>