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8ha-cfs-user.infra.be.ch\a8ha-cfs-user\UserHomes\mgcf\Z_Systems\RedirectedFolders\Desktop\"/>
    </mc:Choice>
  </mc:AlternateContent>
  <bookViews>
    <workbookView xWindow="-15" yWindow="-15" windowWidth="14400" windowHeight="14265" tabRatio="667" activeTab="3"/>
  </bookViews>
  <sheets>
    <sheet name="Abrechnung 1. Qtl 22" sheetId="5" r:id="rId1"/>
    <sheet name="Abrechnung 2. Qtl 22" sheetId="13" r:id="rId2"/>
    <sheet name="Abrechnung 3. Qtl 22 " sheetId="14" r:id="rId3"/>
    <sheet name="Abrechnung 4. Qtl 22  " sheetId="15" r:id="rId4"/>
  </sheets>
  <definedNames>
    <definedName name="_xlnm.Print_Area" localSheetId="0">'Abrechnung 1. Qtl 22'!$A$1:$F$68</definedName>
    <definedName name="_xlnm.Print_Area" localSheetId="1">'Abrechnung 2. Qtl 22'!$A$1:$F$72</definedName>
    <definedName name="_xlnm.Print_Area" localSheetId="2">'Abrechnung 3. Qtl 22 '!$A$1:$F$71</definedName>
    <definedName name="_xlnm.Print_Area" localSheetId="3">'Abrechnung 4. Qtl 22  '!$A$1:$F$72</definedName>
  </definedNames>
  <calcPr calcId="162913"/>
</workbook>
</file>

<file path=xl/calcChain.xml><?xml version="1.0" encoding="utf-8"?>
<calcChain xmlns="http://schemas.openxmlformats.org/spreadsheetml/2006/main">
  <c r="C25" i="15" l="1"/>
  <c r="C25" i="14"/>
  <c r="C25" i="13"/>
  <c r="F44" i="15" l="1"/>
  <c r="C30" i="15"/>
  <c r="C31" i="15" s="1"/>
  <c r="C33" i="15" s="1"/>
  <c r="C34" i="15" s="1"/>
  <c r="F34" i="15" s="1"/>
  <c r="C37" i="15"/>
  <c r="C39" i="15" s="1"/>
  <c r="F39" i="15" s="1"/>
  <c r="F24" i="15"/>
  <c r="F23" i="15"/>
  <c r="F22" i="15"/>
  <c r="F21" i="15"/>
  <c r="F20" i="15"/>
  <c r="F19" i="15"/>
  <c r="F44" i="14"/>
  <c r="C30" i="14"/>
  <c r="C31" i="14" s="1"/>
  <c r="C33" i="14" s="1"/>
  <c r="C34" i="14" s="1"/>
  <c r="F34" i="14" s="1"/>
  <c r="C37" i="14"/>
  <c r="C39" i="14" s="1"/>
  <c r="F39" i="14" s="1"/>
  <c r="F24" i="14"/>
  <c r="F23" i="14"/>
  <c r="F22" i="14"/>
  <c r="F21" i="14"/>
  <c r="F20" i="14"/>
  <c r="F19" i="14"/>
  <c r="F24" i="13"/>
  <c r="F23" i="13"/>
  <c r="F22" i="13"/>
  <c r="F44" i="13"/>
  <c r="C30" i="13"/>
  <c r="C31" i="13" s="1"/>
  <c r="C33" i="13" s="1"/>
  <c r="C34" i="13" s="1"/>
  <c r="F34" i="13" s="1"/>
  <c r="C37" i="13"/>
  <c r="C39" i="13" s="1"/>
  <c r="F39" i="13" s="1"/>
  <c r="F21" i="13"/>
  <c r="F20" i="13"/>
  <c r="F19" i="13"/>
  <c r="F25" i="15" l="1"/>
  <c r="F46" i="15" s="1"/>
  <c r="F25" i="14"/>
  <c r="F46" i="14" s="1"/>
  <c r="F25" i="13"/>
  <c r="F46" i="13" s="1"/>
  <c r="C27" i="5" l="1"/>
  <c r="C22" i="5" l="1"/>
  <c r="F19" i="5"/>
  <c r="C28" i="5" l="1"/>
  <c r="C30" i="5" s="1"/>
  <c r="C31" i="5" s="1"/>
  <c r="C34" i="5"/>
  <c r="C36" i="5" s="1"/>
  <c r="F36" i="5" s="1"/>
  <c r="F20" i="5"/>
  <c r="F21" i="5"/>
  <c r="F41" i="5"/>
  <c r="F31" i="5" l="1"/>
  <c r="F22" i="5"/>
  <c r="F43" i="5" l="1"/>
</calcChain>
</file>

<file path=xl/sharedStrings.xml><?xml version="1.0" encoding="utf-8"?>
<sst xmlns="http://schemas.openxmlformats.org/spreadsheetml/2006/main" count="317" uniqueCount="80">
  <si>
    <t>Total Kantonsbeitrag in CHF</t>
  </si>
  <si>
    <t>Stunde</t>
  </si>
  <si>
    <t>Abgeltung Versorgungspflicht / HW-Stunden</t>
  </si>
  <si>
    <t>Abzüglich Total Patientenbeteilung Pflege</t>
  </si>
  <si>
    <t>Total Pflegeleistungen</t>
  </si>
  <si>
    <t>Spitex-Organisation</t>
  </si>
  <si>
    <t xml:space="preserve">□ nur die Erfassung von Kunden mit zivilrechtlichem Wohnsitz im Kanton Bern </t>
  </si>
  <si>
    <t xml:space="preserve">Mit Ihrer Unterschrift bestätigen Sie die Richtigkeit der Abrechnung, insbesondere </t>
  </si>
  <si>
    <t xml:space="preserve">□ die Abrechnung der Patientenbeteiligung </t>
  </si>
  <si>
    <t>Datum, Name(n) und rechtsgültige Unterschrift(en)</t>
  </si>
  <si>
    <t xml:space="preserve">Abklärung und Beratung </t>
  </si>
  <si>
    <t xml:space="preserve">Behandlungspflege </t>
  </si>
  <si>
    <t xml:space="preserve">Grundpflege </t>
  </si>
  <si>
    <t xml:space="preserve">□ nur die Erfassung von Pflegeleistungen gemäss KLV </t>
  </si>
  <si>
    <t xml:space="preserve">Abgeltungs-ansatz in CHF </t>
  </si>
  <si>
    <t xml:space="preserve">Kantonsbeitrag Pflege in CHF </t>
  </si>
  <si>
    <t xml:space="preserve">Kantonsbeitrag HW in CHF </t>
  </si>
  <si>
    <t>Km</t>
  </si>
  <si>
    <t>Minuten</t>
  </si>
  <si>
    <t>Zahlungsverbindung</t>
  </si>
  <si>
    <t>Adresse</t>
  </si>
  <si>
    <t xml:space="preserve">Kontaktperson </t>
  </si>
  <si>
    <t>Kilometer</t>
  </si>
  <si>
    <t>a)</t>
  </si>
  <si>
    <t>b)</t>
  </si>
  <si>
    <t>c)</t>
  </si>
  <si>
    <t xml:space="preserve">Wegzeit </t>
  </si>
  <si>
    <t>Pflegeleistungen nach KVG</t>
  </si>
  <si>
    <t>d)</t>
  </si>
  <si>
    <t>e)</t>
  </si>
  <si>
    <t>Entschädigung Wegzeit:</t>
  </si>
  <si>
    <t>Entschädigung Sachkosten Weg:</t>
  </si>
  <si>
    <r>
      <t>Wegzeit  x 60</t>
    </r>
    <r>
      <rPr>
        <sz val="11"/>
        <color rgb="FF0070C0"/>
        <rFont val="Arial"/>
        <family val="2"/>
      </rPr>
      <t xml:space="preserve"> -&gt; berechnet b) x 60</t>
    </r>
  </si>
  <si>
    <r>
      <t>eff.    Ø Wegzeit in Min. pro KLV-Std.</t>
    </r>
    <r>
      <rPr>
        <sz val="11"/>
        <color rgb="FF0070C0"/>
        <rFont val="Arial"/>
        <family val="2"/>
      </rPr>
      <t xml:space="preserve"> -&gt; berechnet </t>
    </r>
    <r>
      <rPr>
        <sz val="11"/>
        <rFont val="Arial"/>
        <family val="2"/>
      </rPr>
      <t xml:space="preserve"> </t>
    </r>
    <r>
      <rPr>
        <sz val="11"/>
        <color rgb="FF0070C0"/>
        <rFont val="Arial"/>
        <family val="2"/>
      </rPr>
      <t>d) : a)</t>
    </r>
  </si>
  <si>
    <r>
      <t>max. Ø Wegzeit in Min.</t>
    </r>
    <r>
      <rPr>
        <i/>
        <sz val="11"/>
        <rFont val="Arial"/>
        <family val="2"/>
      </rPr>
      <t xml:space="preserve"> </t>
    </r>
    <r>
      <rPr>
        <i/>
        <sz val="11"/>
        <color theme="0" tint="-0.499984740745262"/>
        <rFont val="Arial"/>
        <family val="2"/>
      </rPr>
      <t>gem. AVB, fix</t>
    </r>
  </si>
  <si>
    <r>
      <t xml:space="preserve">eff.    Ø Km pro Std. </t>
    </r>
    <r>
      <rPr>
        <sz val="11"/>
        <color rgb="FF0070C0"/>
        <rFont val="Arial"/>
        <family val="2"/>
      </rPr>
      <t>-&gt; berechnet c) : a)</t>
    </r>
  </si>
  <si>
    <t>Kilometer Weg</t>
  </si>
  <si>
    <t>Anzahl aktive Kunden</t>
  </si>
  <si>
    <t>Anzahl Neukunden</t>
  </si>
  <si>
    <t>Anzahl Doppeleinsätze</t>
  </si>
  <si>
    <t xml:space="preserve"> </t>
  </si>
  <si>
    <t xml:space="preserve">Statistische Angaben gemäss 6.5 AVB </t>
  </si>
  <si>
    <t>Anzahl Einsätze (physische Anwesenheit Klientin/Klient)</t>
  </si>
  <si>
    <t>Leistungseinheit</t>
  </si>
  <si>
    <t>Korrektur Krankenkasse Abklärung und Beratung</t>
  </si>
  <si>
    <t xml:space="preserve">Korrektur Krankenkasse Behandlungspflege </t>
  </si>
  <si>
    <t xml:space="preserve">Korrektur Krankenkasse Grundpflege </t>
  </si>
  <si>
    <t>Gesundheits-, Sozial- und Integrationsdirektion des Kantons Bern
Gesundheitsamt</t>
  </si>
  <si>
    <t>Leistungsvertrag 2022 betreffend Versorgungssicherheit in der Pflege zu Hause</t>
  </si>
  <si>
    <t>ABRECHNUNG  per 31. März 2022</t>
  </si>
  <si>
    <t>Nachweis der Leistungen für die Periode Januar - März 2022</t>
  </si>
  <si>
    <t>gemäss den Allgemeinen Vertragsbestimmungen zum Leistungsvertrag 2022 betreffend Versorgungssicherheit in der Pflege zu Hause</t>
  </si>
  <si>
    <t>effektive Leistungsmengen Januar - März 2022</t>
  </si>
  <si>
    <t>Versorgungspflicht Hauswirtschaftliche Leistungen (nur wenn entsprechender LV mit der GSI vorhanden)</t>
  </si>
  <si>
    <t>eff, resp. max. 15 Min. x KLV-Std. in Min.</t>
  </si>
  <si>
    <r>
      <t>eff, resp. max. 15 Min. x KLV-Std</t>
    </r>
    <r>
      <rPr>
        <sz val="11"/>
        <color rgb="FF0070C0"/>
        <rFont val="Arial"/>
        <family val="2"/>
      </rPr>
      <t xml:space="preserve"> -&gt; berechnet e) : 60</t>
    </r>
  </si>
  <si>
    <r>
      <t>max. Ø Km pro Std.</t>
    </r>
    <r>
      <rPr>
        <i/>
        <sz val="11"/>
        <rFont val="Arial"/>
        <family val="2"/>
      </rPr>
      <t xml:space="preserve"> </t>
    </r>
    <r>
      <rPr>
        <i/>
        <sz val="11"/>
        <color theme="0" tint="-0.499984740745262"/>
        <rFont val="Arial"/>
        <family val="2"/>
      </rPr>
      <t>gem. AVB fix</t>
    </r>
  </si>
  <si>
    <t xml:space="preserve">effektive, resp. max. 5 km x KLV-Std. </t>
  </si>
  <si>
    <t>□ die Übereinstimmung der Softwareprogrammierung / Leistungserfassung mit den AVB LV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</si>
  <si>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April 2022</t>
    </r>
    <r>
      <rPr>
        <sz val="11"/>
        <rFont val="Arial"/>
        <family val="2"/>
      </rPr>
      <t xml:space="preserve"> per Post an: </t>
    </r>
  </si>
  <si>
    <t>Gesundheitsamt, Rathausgasse 1, Postfach, 3000 Bern 8.</t>
  </si>
  <si>
    <t>Weitere Auskunft: Gesundheitsamt, Tel 031 633 53 47, info.pflegefinanzierung.ga@be.ch</t>
  </si>
  <si>
    <t xml:space="preserve">Kategorie Versorgungsrelevante Spitexorganisationen mit Leistungsvertrag </t>
  </si>
  <si>
    <t>ABRECHNUNG  per 30. Juni 2022</t>
  </si>
  <si>
    <t>Nachweis der Leistungen für die Periode April - Juni 2022</t>
  </si>
  <si>
    <t>effektive Leistungsmengen April - Juni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</si>
  <si>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Juli 2022</t>
    </r>
    <r>
      <rPr>
        <sz val="11"/>
        <rFont val="Arial"/>
        <family val="2"/>
      </rPr>
      <t xml:space="preserve"> per Post an: </t>
    </r>
  </si>
  <si>
    <t>ABRECHNUNG  per 30. September 2022</t>
  </si>
  <si>
    <t>Nachweis der Leistungen für die Periode Juli - September 2022</t>
  </si>
  <si>
    <t>effektive Leistungsmengen Juli - September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</si>
  <si>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Oktober 2022</t>
    </r>
    <r>
      <rPr>
        <sz val="11"/>
        <rFont val="Arial"/>
        <family val="2"/>
      </rPr>
      <t xml:space="preserve"> per Post an: </t>
    </r>
  </si>
  <si>
    <t>ABRECHNUNG  per 31. Dezember 2022</t>
  </si>
  <si>
    <t>Nachweis der Leistungen für die Periode Oktober - Dezember 2022</t>
  </si>
  <si>
    <t>effektive Leistungsmengen Oktober - Dezember 2022</t>
  </si>
  <si>
    <r>
      <t xml:space="preserve">Bitte senden Sie das ausgefüllte und unterschriebene Formular bis </t>
    </r>
    <r>
      <rPr>
        <b/>
        <sz val="11"/>
        <rFont val="Arial"/>
        <family val="2"/>
      </rPr>
      <t>20. Januar 2023</t>
    </r>
    <r>
      <rPr>
        <sz val="11"/>
        <rFont val="Arial"/>
        <family val="2"/>
      </rPr>
      <t xml:space="preserve"> per Post an: </t>
    </r>
  </si>
  <si>
    <t>□ Umsetzung aktuelles Finanzmanual ist erfolgt</t>
  </si>
  <si>
    <t>□ die Weitergabe des vom Kanton gewähren Lohnsummenwachstums</t>
  </si>
  <si>
    <t>□ die Weitergabe des vom Kanton gewähren Lohnsummenwachstus</t>
  </si>
  <si>
    <t>□ Selbstdeklaration der Umsetzungscheckliste ist eingereicht</t>
  </si>
  <si>
    <t>4400A-200011.E.001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</si>
</sst>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[$CHF]\ #,##0.00;[$CHF]\ \-#,##0.00"/>
    <numFmt numFmtId="165" formatCode="_ * #,##0_ ;_ * \-#,##0_ ;_ * &quot;-&quot;??_ ;_ @_ "/>
    <numFmt numFmtId="166" formatCode="#,##0_ ;\-#,##0\ "/>
    <numFmt numFmtId="167" formatCode="#,##0.0_ ;\-#,##0.0\ "/>
    <numFmt numFmtId="168" formatCode="#,##0.00_ ;\-#,##0.00\ "/>
  </numFmts>
  <fonts count="13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rgb="FF0070C0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  <font>
      <b/>
      <i/>
      <sz val="1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2" applyFill="1" applyProtection="1"/>
    <xf numFmtId="0" fontId="1" fillId="0" borderId="0" xfId="2" applyFill="1" applyAlignment="1" applyProtection="1">
      <alignment wrapText="1"/>
    </xf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Protection="1"/>
    <xf numFmtId="0" fontId="0" fillId="0" borderId="0" xfId="0" applyBorder="1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3" fontId="2" fillId="0" borderId="2" xfId="1" applyFont="1" applyBorder="1" applyAlignment="1" applyProtection="1"/>
    <xf numFmtId="43" fontId="2" fillId="0" borderId="2" xfId="1" applyFont="1" applyFill="1" applyBorder="1" applyProtection="1"/>
    <xf numFmtId="0" fontId="2" fillId="0" borderId="2" xfId="0" applyFont="1" applyBorder="1" applyAlignment="1" applyProtection="1">
      <alignment horizontal="center"/>
    </xf>
    <xf numFmtId="0" fontId="2" fillId="0" borderId="2" xfId="2" applyFont="1" applyBorder="1" applyAlignment="1" applyProtection="1">
      <alignment wrapText="1"/>
    </xf>
    <xf numFmtId="43" fontId="2" fillId="0" borderId="2" xfId="1" applyFont="1" applyBorder="1" applyProtection="1"/>
    <xf numFmtId="43" fontId="2" fillId="0" borderId="2" xfId="1" applyNumberFormat="1" applyFont="1" applyFill="1" applyBorder="1" applyProtection="1"/>
    <xf numFmtId="43" fontId="2" fillId="3" borderId="2" xfId="1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64" fontId="2" fillId="0" borderId="0" xfId="1" applyNumberFormat="1" applyFont="1" applyProtection="1"/>
    <xf numFmtId="0" fontId="2" fillId="0" borderId="0" xfId="0" applyFont="1" applyAlignment="1" applyProtection="1">
      <alignment wrapText="1"/>
    </xf>
    <xf numFmtId="43" fontId="2" fillId="3" borderId="2" xfId="1" applyFont="1" applyFill="1" applyBorder="1" applyAlignment="1" applyProtection="1">
      <protection locked="0"/>
    </xf>
    <xf numFmtId="164" fontId="2" fillId="0" borderId="2" xfId="1" applyNumberFormat="1" applyFont="1" applyBorder="1" applyProtection="1"/>
    <xf numFmtId="0" fontId="2" fillId="0" borderId="2" xfId="2" applyFont="1" applyBorder="1" applyAlignment="1" applyProtection="1">
      <alignment horizontal="center"/>
    </xf>
    <xf numFmtId="0" fontId="3" fillId="0" borderId="2" xfId="2" applyFont="1" applyBorder="1" applyAlignment="1" applyProtection="1">
      <alignment wrapText="1"/>
    </xf>
    <xf numFmtId="0" fontId="1" fillId="0" borderId="0" xfId="2" applyProtection="1"/>
    <xf numFmtId="0" fontId="1" fillId="0" borderId="0" xfId="2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2" applyFont="1" applyFill="1" applyAlignment="1" applyProtection="1">
      <alignment wrapText="1"/>
    </xf>
    <xf numFmtId="43" fontId="5" fillId="2" borderId="0" xfId="1" applyFont="1" applyFill="1" applyProtection="1"/>
    <xf numFmtId="0" fontId="1" fillId="0" borderId="0" xfId="2" applyAlignment="1" applyProtection="1"/>
    <xf numFmtId="0" fontId="6" fillId="0" borderId="0" xfId="2" applyFont="1" applyFill="1" applyAlignment="1" applyProtection="1"/>
    <xf numFmtId="0" fontId="6" fillId="0" borderId="0" xfId="0" applyFont="1" applyFill="1" applyAlignment="1"/>
    <xf numFmtId="0" fontId="1" fillId="0" borderId="0" xfId="0" applyFont="1" applyFill="1" applyAlignment="1" applyProtection="1">
      <alignment wrapText="1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0" xfId="2" applyFont="1" applyAlignment="1" applyProtection="1">
      <alignment vertical="center" wrapText="1"/>
    </xf>
    <xf numFmtId="0" fontId="1" fillId="0" borderId="0" xfId="2" applyFill="1" applyAlignment="1" applyProtection="1">
      <alignment wrapText="1"/>
    </xf>
    <xf numFmtId="0" fontId="3" fillId="0" borderId="6" xfId="2" applyFont="1" applyBorder="1" applyAlignment="1" applyProtection="1">
      <alignment wrapText="1"/>
    </xf>
    <xf numFmtId="43" fontId="2" fillId="0" borderId="6" xfId="1" applyNumberFormat="1" applyFont="1" applyFill="1" applyBorder="1" applyProtection="1"/>
    <xf numFmtId="0" fontId="2" fillId="0" borderId="6" xfId="2" applyFont="1" applyBorder="1" applyAlignment="1" applyProtection="1">
      <alignment horizontal="center"/>
    </xf>
    <xf numFmtId="43" fontId="2" fillId="0" borderId="6" xfId="1" applyFont="1" applyBorder="1" applyProtection="1"/>
    <xf numFmtId="43" fontId="2" fillId="2" borderId="6" xfId="1" applyFont="1" applyFill="1" applyBorder="1" applyAlignment="1" applyProtection="1"/>
    <xf numFmtId="4" fontId="2" fillId="0" borderId="7" xfId="2" applyNumberFormat="1" applyFont="1" applyFill="1" applyBorder="1" applyProtection="1"/>
    <xf numFmtId="0" fontId="2" fillId="0" borderId="2" xfId="2" applyFont="1" applyBorder="1" applyAlignment="1" applyProtection="1">
      <alignment horizontal="left" wrapText="1" indent="1"/>
    </xf>
    <xf numFmtId="43" fontId="1" fillId="0" borderId="0" xfId="2" applyNumberFormat="1" applyFill="1" applyProtection="1"/>
    <xf numFmtId="0" fontId="2" fillId="0" borderId="2" xfId="2" applyFont="1" applyBorder="1" applyAlignment="1" applyProtection="1">
      <alignment horizontal="left" wrapText="1"/>
    </xf>
    <xf numFmtId="0" fontId="1" fillId="0" borderId="0" xfId="2" applyFont="1" applyFill="1" applyAlignment="1" applyProtection="1">
      <alignment horizontal="left" wrapText="1"/>
    </xf>
    <xf numFmtId="0" fontId="4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left" vertical="center" wrapText="1"/>
    </xf>
    <xf numFmtId="0" fontId="1" fillId="0" borderId="0" xfId="2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7" xfId="2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1" fillId="0" borderId="0" xfId="2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Alignment="1" applyProtection="1">
      <alignment horizontal="left" wrapText="1"/>
    </xf>
    <xf numFmtId="0" fontId="7" fillId="0" borderId="6" xfId="2" applyFont="1" applyBorder="1" applyAlignment="1" applyProtection="1">
      <alignment horizontal="left" wrapText="1"/>
    </xf>
    <xf numFmtId="167" fontId="2" fillId="0" borderId="2" xfId="1" applyNumberFormat="1" applyFont="1" applyFill="1" applyBorder="1" applyProtection="1"/>
    <xf numFmtId="0" fontId="2" fillId="0" borderId="2" xfId="2" applyFont="1" applyBorder="1" applyAlignment="1" applyProtection="1">
      <alignment horizontal="left" wrapText="1" indent="2"/>
    </xf>
    <xf numFmtId="0" fontId="3" fillId="0" borderId="10" xfId="2" applyFont="1" applyBorder="1" applyAlignment="1" applyProtection="1">
      <alignment horizontal="left" wrapText="1"/>
    </xf>
    <xf numFmtId="0" fontId="7" fillId="0" borderId="1" xfId="2" applyFont="1" applyFill="1" applyBorder="1" applyAlignment="1" applyProtection="1">
      <alignment horizontal="left" wrapText="1" indent="1"/>
    </xf>
    <xf numFmtId="0" fontId="2" fillId="0" borderId="1" xfId="2" applyFont="1" applyFill="1" applyBorder="1" applyAlignment="1" applyProtection="1">
      <alignment horizontal="center"/>
    </xf>
    <xf numFmtId="43" fontId="2" fillId="0" borderId="1" xfId="1" applyFont="1" applyFill="1" applyBorder="1" applyProtection="1"/>
    <xf numFmtId="43" fontId="2" fillId="0" borderId="11" xfId="1" applyFont="1" applyFill="1" applyBorder="1" applyAlignment="1" applyProtection="1"/>
    <xf numFmtId="0" fontId="2" fillId="0" borderId="8" xfId="2" applyFont="1" applyFill="1" applyBorder="1" applyAlignment="1" applyProtection="1">
      <alignment horizontal="left" wrapText="1" indent="1"/>
    </xf>
    <xf numFmtId="0" fontId="7" fillId="0" borderId="12" xfId="2" applyFont="1" applyFill="1" applyBorder="1" applyAlignment="1" applyProtection="1">
      <alignment horizontal="left" wrapText="1" indent="1"/>
    </xf>
    <xf numFmtId="0" fontId="2" fillId="0" borderId="12" xfId="2" applyFont="1" applyFill="1" applyBorder="1" applyAlignment="1" applyProtection="1">
      <alignment horizontal="center"/>
    </xf>
    <xf numFmtId="43" fontId="2" fillId="0" borderId="12" xfId="1" applyFont="1" applyFill="1" applyBorder="1" applyProtection="1"/>
    <xf numFmtId="0" fontId="1" fillId="0" borderId="0" xfId="2" applyFill="1" applyBorder="1" applyProtection="1"/>
    <xf numFmtId="0" fontId="7" fillId="0" borderId="0" xfId="2" applyFont="1" applyFill="1" applyBorder="1" applyAlignment="1" applyProtection="1">
      <alignment horizontal="left" wrapText="1" indent="1"/>
    </xf>
    <xf numFmtId="0" fontId="2" fillId="0" borderId="0" xfId="2" applyFont="1" applyFill="1" applyBorder="1" applyAlignment="1" applyProtection="1">
      <alignment horizontal="center"/>
    </xf>
    <xf numFmtId="43" fontId="2" fillId="0" borderId="0" xfId="1" applyFont="1" applyFill="1" applyBorder="1" applyProtection="1"/>
    <xf numFmtId="43" fontId="2" fillId="0" borderId="13" xfId="1" applyFont="1" applyFill="1" applyBorder="1" applyAlignment="1" applyProtection="1"/>
    <xf numFmtId="0" fontId="3" fillId="0" borderId="9" xfId="2" applyFont="1" applyBorder="1" applyAlignment="1" applyProtection="1">
      <alignment horizontal="left" wrapText="1"/>
    </xf>
    <xf numFmtId="43" fontId="2" fillId="0" borderId="7" xfId="1" applyFont="1" applyFill="1" applyBorder="1" applyAlignment="1" applyProtection="1"/>
    <xf numFmtId="0" fontId="7" fillId="0" borderId="2" xfId="2" applyFont="1" applyBorder="1" applyAlignment="1" applyProtection="1">
      <alignment horizontal="left" wrapText="1"/>
    </xf>
    <xf numFmtId="0" fontId="1" fillId="0" borderId="0" xfId="2" applyFill="1" applyAlignment="1" applyProtection="1">
      <alignment wrapText="1"/>
    </xf>
    <xf numFmtId="0" fontId="10" fillId="0" borderId="0" xfId="2" applyFont="1" applyFill="1" applyAlignment="1" applyProtection="1">
      <alignment wrapText="1"/>
    </xf>
    <xf numFmtId="0" fontId="2" fillId="0" borderId="2" xfId="2" applyFont="1" applyFill="1" applyBorder="1" applyAlignment="1" applyProtection="1">
      <alignment horizontal="center"/>
    </xf>
    <xf numFmtId="165" fontId="2" fillId="0" borderId="1" xfId="1" applyNumberFormat="1" applyFont="1" applyFill="1" applyBorder="1" applyProtection="1"/>
    <xf numFmtId="165" fontId="2" fillId="0" borderId="12" xfId="1" applyNumberFormat="1" applyFont="1" applyFill="1" applyBorder="1" applyProtection="1"/>
    <xf numFmtId="165" fontId="2" fillId="0" borderId="0" xfId="1" applyNumberFormat="1" applyFont="1" applyFill="1" applyBorder="1" applyProtection="1"/>
    <xf numFmtId="0" fontId="2" fillId="0" borderId="0" xfId="2" applyFont="1" applyAlignment="1" applyProtection="1">
      <alignment vertical="center" wrapText="1"/>
    </xf>
    <xf numFmtId="166" fontId="2" fillId="3" borderId="2" xfId="1" applyNumberFormat="1" applyFont="1" applyFill="1" applyBorder="1" applyProtection="1">
      <protection locked="0"/>
    </xf>
    <xf numFmtId="0" fontId="11" fillId="0" borderId="2" xfId="2" applyFont="1" applyBorder="1" applyAlignment="1" applyProtection="1">
      <alignment horizontal="left" wrapText="1" indent="1"/>
    </xf>
    <xf numFmtId="0" fontId="11" fillId="0" borderId="2" xfId="2" applyFont="1" applyBorder="1" applyAlignment="1" applyProtection="1">
      <alignment horizontal="left" wrapText="1"/>
    </xf>
    <xf numFmtId="43" fontId="11" fillId="3" borderId="2" xfId="1" applyNumberFormat="1" applyFont="1" applyFill="1" applyBorder="1" applyProtection="1">
      <protection locked="0"/>
    </xf>
    <xf numFmtId="0" fontId="11" fillId="0" borderId="2" xfId="2" applyFont="1" applyBorder="1" applyAlignment="1" applyProtection="1">
      <alignment horizontal="center"/>
    </xf>
    <xf numFmtId="43" fontId="11" fillId="0" borderId="2" xfId="1" applyFont="1" applyBorder="1" applyProtection="1"/>
    <xf numFmtId="43" fontId="11" fillId="0" borderId="2" xfId="1" applyFont="1" applyBorder="1" applyAlignment="1" applyProtection="1"/>
    <xf numFmtId="0" fontId="12" fillId="0" borderId="0" xfId="2" applyFont="1" applyFill="1" applyProtection="1"/>
    <xf numFmtId="0" fontId="1" fillId="0" borderId="0" xfId="2" applyFont="1" applyFill="1" applyAlignment="1" applyProtection="1">
      <alignment wrapText="1"/>
    </xf>
    <xf numFmtId="168" fontId="2" fillId="3" borderId="2" xfId="1" applyNumberFormat="1" applyFont="1" applyFill="1" applyBorder="1" applyProtection="1">
      <protection locked="0"/>
    </xf>
    <xf numFmtId="168" fontId="7" fillId="4" borderId="2" xfId="1" applyNumberFormat="1" applyFont="1" applyFill="1" applyBorder="1" applyProtection="1"/>
    <xf numFmtId="0" fontId="0" fillId="0" borderId="0" xfId="0" applyFill="1" applyAlignment="1">
      <alignment wrapText="1"/>
    </xf>
    <xf numFmtId="0" fontId="1" fillId="0" borderId="0" xfId="2" applyFill="1" applyAlignment="1" applyProtection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wrapText="1"/>
    </xf>
    <xf numFmtId="168" fontId="2" fillId="0" borderId="2" xfId="1" applyNumberFormat="1" applyFont="1" applyFill="1" applyBorder="1" applyProtection="1"/>
    <xf numFmtId="0" fontId="2" fillId="0" borderId="0" xfId="2" applyFont="1" applyFill="1" applyAlignment="1" applyProtection="1">
      <alignment vertical="center" wrapText="1"/>
    </xf>
    <xf numFmtId="0" fontId="2" fillId="0" borderId="0" xfId="2" applyFont="1" applyFill="1" applyAlignment="1" applyProtection="1"/>
    <xf numFmtId="0" fontId="3" fillId="0" borderId="0" xfId="2" applyFont="1" applyFill="1" applyAlignment="1" applyProtection="1">
      <alignment horizontal="left" wrapText="1"/>
    </xf>
    <xf numFmtId="0" fontId="1" fillId="3" borderId="5" xfId="2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0" borderId="0" xfId="2" applyFont="1" applyBorder="1" applyAlignment="1" applyProtection="1">
      <alignment vertical="center" wrapText="1"/>
    </xf>
    <xf numFmtId="0" fontId="2" fillId="0" borderId="0" xfId="2" applyFont="1" applyBorder="1" applyAlignment="1" applyProtection="1"/>
    <xf numFmtId="0" fontId="1" fillId="0" borderId="0" xfId="2" applyFill="1" applyAlignment="1" applyProtection="1">
      <alignment wrapText="1"/>
    </xf>
    <xf numFmtId="0" fontId="0" fillId="0" borderId="0" xfId="0" applyFill="1" applyAlignment="1"/>
    <xf numFmtId="0" fontId="2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 applyProtection="1"/>
    <xf numFmtId="0" fontId="0" fillId="0" borderId="0" xfId="0" applyFill="1" applyAlignment="1">
      <alignment wrapText="1"/>
    </xf>
  </cellXfs>
  <cellStyles count="4">
    <cellStyle name="Komma" xfId="1" builtinId="3"/>
    <cellStyle name="Milliers 2" xfId="3"/>
    <cellStyle name="Normal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opLeftCell="A34" zoomScale="90" zoomScaleNormal="90" workbookViewId="0">
      <selection activeCell="G49" sqref="G49"/>
    </sheetView>
  </sheetViews>
  <sheetFormatPr baseColWidth="10" defaultColWidth="11.42578125" defaultRowHeight="12.75" x14ac:dyDescent="0.2"/>
  <cols>
    <col min="1" max="1" width="59.42578125" style="2" customWidth="1"/>
    <col min="2" max="2" width="2.85546875" style="51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110" t="s">
        <v>47</v>
      </c>
      <c r="B1" s="110"/>
      <c r="C1" s="110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>
      <c r="A3" s="41"/>
    </row>
    <row r="4" spans="1:6" ht="18" x14ac:dyDescent="0.25">
      <c r="A4" s="30" t="s">
        <v>48</v>
      </c>
      <c r="B4" s="52"/>
    </row>
    <row r="5" spans="1:6" ht="14.25" x14ac:dyDescent="0.2">
      <c r="A5" s="8"/>
      <c r="B5" s="53"/>
    </row>
    <row r="6" spans="1:6" ht="18" x14ac:dyDescent="0.25">
      <c r="A6" s="30" t="s">
        <v>49</v>
      </c>
      <c r="B6" s="52"/>
    </row>
    <row r="7" spans="1:6" ht="18" x14ac:dyDescent="0.25">
      <c r="A7" s="29" t="s">
        <v>50</v>
      </c>
      <c r="B7" s="52"/>
    </row>
    <row r="8" spans="1:6" ht="14.25" x14ac:dyDescent="0.2">
      <c r="A8" s="8" t="s">
        <v>51</v>
      </c>
      <c r="B8" s="53"/>
    </row>
    <row r="9" spans="1:6" ht="15" x14ac:dyDescent="0.25">
      <c r="A9" s="28" t="s">
        <v>62</v>
      </c>
      <c r="B9" s="53"/>
    </row>
    <row r="10" spans="1:6" ht="15" x14ac:dyDescent="0.25">
      <c r="A10" s="28"/>
      <c r="B10" s="53"/>
    </row>
    <row r="11" spans="1:6" s="25" customFormat="1" x14ac:dyDescent="0.2">
      <c r="B11" s="54"/>
    </row>
    <row r="12" spans="1:6" s="25" customFormat="1" ht="28.5" customHeight="1" x14ac:dyDescent="0.2">
      <c r="A12" s="27" t="s">
        <v>5</v>
      </c>
      <c r="B12" s="55"/>
      <c r="C12" s="111"/>
      <c r="D12" s="112"/>
      <c r="E12" s="112"/>
      <c r="F12" s="113"/>
    </row>
    <row r="13" spans="1:6" s="25" customFormat="1" ht="28.5" customHeight="1" x14ac:dyDescent="0.2">
      <c r="A13" s="40" t="s">
        <v>21</v>
      </c>
      <c r="B13" s="55"/>
      <c r="C13" s="111"/>
      <c r="D13" s="112"/>
      <c r="E13" s="112"/>
      <c r="F13" s="113"/>
    </row>
    <row r="14" spans="1:6" s="25" customFormat="1" ht="28.5" customHeight="1" x14ac:dyDescent="0.2">
      <c r="A14" s="40" t="s">
        <v>20</v>
      </c>
      <c r="B14" s="55"/>
      <c r="C14" s="111"/>
      <c r="D14" s="112"/>
      <c r="E14" s="112"/>
      <c r="F14" s="113"/>
    </row>
    <row r="15" spans="1:6" s="25" customFormat="1" ht="22.15" customHeight="1" x14ac:dyDescent="0.2">
      <c r="A15" s="40" t="s">
        <v>19</v>
      </c>
      <c r="B15" s="55"/>
      <c r="C15" s="111"/>
      <c r="D15" s="112"/>
      <c r="E15" s="112"/>
      <c r="F15" s="113"/>
    </row>
    <row r="16" spans="1:6" s="25" customFormat="1" x14ac:dyDescent="0.2">
      <c r="B16" s="54"/>
    </row>
    <row r="17" spans="1:9" s="25" customFormat="1" x14ac:dyDescent="0.2">
      <c r="A17" s="26"/>
      <c r="B17" s="56"/>
      <c r="C17" s="33"/>
      <c r="D17" s="33"/>
      <c r="E17" s="33"/>
      <c r="F17" s="33"/>
    </row>
    <row r="18" spans="1:9" s="25" customFormat="1" ht="38.25" x14ac:dyDescent="0.2">
      <c r="A18" s="18" t="s">
        <v>27</v>
      </c>
      <c r="B18" s="57"/>
      <c r="C18" s="17" t="s">
        <v>52</v>
      </c>
      <c r="D18" s="17" t="s">
        <v>43</v>
      </c>
      <c r="E18" s="17" t="s">
        <v>14</v>
      </c>
      <c r="F18" s="17" t="s">
        <v>15</v>
      </c>
    </row>
    <row r="19" spans="1:9" s="25" customFormat="1" ht="14.25" x14ac:dyDescent="0.2">
      <c r="A19" s="48" t="s">
        <v>10</v>
      </c>
      <c r="B19" s="50"/>
      <c r="C19" s="16"/>
      <c r="D19" s="23" t="s">
        <v>1</v>
      </c>
      <c r="E19" s="14">
        <v>40.299999999999997</v>
      </c>
      <c r="F19" s="10">
        <f>C19*E19</f>
        <v>0</v>
      </c>
    </row>
    <row r="20" spans="1:9" ht="14.25" x14ac:dyDescent="0.2">
      <c r="A20" s="48" t="s">
        <v>11</v>
      </c>
      <c r="B20" s="50"/>
      <c r="C20" s="16"/>
      <c r="D20" s="23" t="s">
        <v>1</v>
      </c>
      <c r="E20" s="14">
        <v>38.5</v>
      </c>
      <c r="F20" s="10">
        <f>C20*E20</f>
        <v>0</v>
      </c>
    </row>
    <row r="21" spans="1:9" ht="14.25" x14ac:dyDescent="0.2">
      <c r="A21" s="48" t="s">
        <v>12</v>
      </c>
      <c r="B21" s="50"/>
      <c r="C21" s="16"/>
      <c r="D21" s="23" t="s">
        <v>1</v>
      </c>
      <c r="E21" s="14">
        <v>39.799999999999997</v>
      </c>
      <c r="F21" s="10">
        <f>C21*E21</f>
        <v>0</v>
      </c>
    </row>
    <row r="22" spans="1:9" ht="15" x14ac:dyDescent="0.25">
      <c r="A22" s="42" t="s">
        <v>4</v>
      </c>
      <c r="B22" s="64" t="s">
        <v>23</v>
      </c>
      <c r="C22" s="43">
        <f>SUM(C19:C21)</f>
        <v>0</v>
      </c>
      <c r="D22" s="44"/>
      <c r="E22" s="45"/>
      <c r="F22" s="46">
        <f>SUM(F19:F21)</f>
        <v>0</v>
      </c>
    </row>
    <row r="23" spans="1:9" ht="14.25" x14ac:dyDescent="0.2">
      <c r="A23" s="48" t="s">
        <v>26</v>
      </c>
      <c r="B23" s="64" t="s">
        <v>24</v>
      </c>
      <c r="C23" s="100"/>
      <c r="D23" s="23" t="s">
        <v>1</v>
      </c>
      <c r="E23" s="14"/>
      <c r="F23" s="10"/>
    </row>
    <row r="24" spans="1:9" ht="14.25" x14ac:dyDescent="0.2">
      <c r="A24" s="48" t="s">
        <v>36</v>
      </c>
      <c r="B24" s="64" t="s">
        <v>25</v>
      </c>
      <c r="C24" s="100"/>
      <c r="D24" s="23" t="s">
        <v>17</v>
      </c>
      <c r="E24" s="14"/>
      <c r="F24" s="10"/>
    </row>
    <row r="25" spans="1:9" s="76" customFormat="1" ht="8.25" customHeight="1" x14ac:dyDescent="0.2">
      <c r="A25" s="72"/>
      <c r="B25" s="73"/>
      <c r="C25" s="88"/>
      <c r="D25" s="74"/>
      <c r="E25" s="75"/>
      <c r="F25" s="80"/>
    </row>
    <row r="26" spans="1:9" ht="15" x14ac:dyDescent="0.25">
      <c r="A26" s="67" t="s">
        <v>30</v>
      </c>
      <c r="B26" s="68"/>
      <c r="C26" s="87"/>
      <c r="D26" s="69"/>
      <c r="E26" s="70"/>
      <c r="F26" s="71"/>
    </row>
    <row r="27" spans="1:9" ht="14.25" x14ac:dyDescent="0.2">
      <c r="A27" s="66" t="s">
        <v>32</v>
      </c>
      <c r="B27" s="64" t="s">
        <v>28</v>
      </c>
      <c r="C27" s="107">
        <f>C23*60</f>
        <v>0</v>
      </c>
      <c r="D27" s="23" t="s">
        <v>18</v>
      </c>
      <c r="E27" s="14"/>
      <c r="F27" s="10"/>
    </row>
    <row r="28" spans="1:9" ht="14.25" x14ac:dyDescent="0.2">
      <c r="A28" s="66" t="s">
        <v>33</v>
      </c>
      <c r="B28" s="64"/>
      <c r="C28" s="101" t="e">
        <f>C27/C22</f>
        <v>#DIV/0!</v>
      </c>
      <c r="D28" s="23" t="s">
        <v>18</v>
      </c>
      <c r="E28" s="14"/>
      <c r="F28" s="10"/>
    </row>
    <row r="29" spans="1:9" ht="14.25" x14ac:dyDescent="0.2">
      <c r="A29" s="66" t="s">
        <v>34</v>
      </c>
      <c r="B29" s="48"/>
      <c r="C29" s="65">
        <v>15</v>
      </c>
      <c r="D29" s="23" t="s">
        <v>18</v>
      </c>
      <c r="E29" s="14"/>
      <c r="F29" s="10"/>
    </row>
    <row r="30" spans="1:9" ht="14.25" x14ac:dyDescent="0.2">
      <c r="A30" s="48" t="s">
        <v>54</v>
      </c>
      <c r="B30" s="83" t="s">
        <v>29</v>
      </c>
      <c r="C30" s="107" t="e">
        <f>IF(C28&lt;C29,C27,C29*C22)</f>
        <v>#DIV/0!</v>
      </c>
      <c r="D30" s="23" t="s">
        <v>18</v>
      </c>
      <c r="E30" s="14"/>
      <c r="F30" s="10"/>
    </row>
    <row r="31" spans="1:9" ht="16.5" customHeight="1" x14ac:dyDescent="0.2">
      <c r="A31" s="48" t="s">
        <v>55</v>
      </c>
      <c r="B31" s="58"/>
      <c r="C31" s="107" t="e">
        <f>C30/60</f>
        <v>#DIV/0!</v>
      </c>
      <c r="D31" s="86" t="s">
        <v>1</v>
      </c>
      <c r="E31" s="14">
        <v>43.55</v>
      </c>
      <c r="F31" s="47" t="e">
        <f>C31*E31</f>
        <v>#DIV/0!</v>
      </c>
      <c r="H31" s="49"/>
      <c r="I31" s="49"/>
    </row>
    <row r="32" spans="1:9" s="76" customFormat="1" ht="8.25" customHeight="1" x14ac:dyDescent="0.2">
      <c r="A32" s="72"/>
      <c r="B32" s="73"/>
      <c r="C32" s="88"/>
      <c r="D32" s="74"/>
      <c r="E32" s="75"/>
      <c r="F32" s="80"/>
    </row>
    <row r="33" spans="1:8" ht="15" x14ac:dyDescent="0.25">
      <c r="A33" s="81" t="s">
        <v>31</v>
      </c>
      <c r="B33" s="77"/>
      <c r="C33" s="89"/>
      <c r="D33" s="78"/>
      <c r="E33" s="79"/>
      <c r="F33" s="82"/>
    </row>
    <row r="34" spans="1:8" ht="14.25" x14ac:dyDescent="0.2">
      <c r="A34" s="66" t="s">
        <v>35</v>
      </c>
      <c r="B34" s="48"/>
      <c r="C34" s="101" t="e">
        <f>C24/C22</f>
        <v>#DIV/0!</v>
      </c>
      <c r="D34" s="86" t="s">
        <v>22</v>
      </c>
      <c r="E34" s="14"/>
      <c r="F34" s="10"/>
    </row>
    <row r="35" spans="1:8" ht="14.25" x14ac:dyDescent="0.2">
      <c r="A35" s="66" t="s">
        <v>56</v>
      </c>
      <c r="B35" s="48"/>
      <c r="C35" s="65">
        <v>5</v>
      </c>
      <c r="D35" s="86" t="s">
        <v>22</v>
      </c>
      <c r="E35" s="14"/>
      <c r="F35" s="10"/>
    </row>
    <row r="36" spans="1:8" ht="14.25" x14ac:dyDescent="0.2">
      <c r="A36" s="48" t="s">
        <v>57</v>
      </c>
      <c r="B36" s="50"/>
      <c r="C36" s="107" t="e">
        <f>IF(C34&lt;C35,C24,(C22*C35))</f>
        <v>#DIV/0!</v>
      </c>
      <c r="D36" s="86" t="s">
        <v>22</v>
      </c>
      <c r="E36" s="14">
        <v>0.7</v>
      </c>
      <c r="F36" s="10" t="e">
        <f>C36*E36</f>
        <v>#DIV/0!</v>
      </c>
      <c r="H36" s="49"/>
    </row>
    <row r="37" spans="1:8" s="76" customFormat="1" ht="8.25" customHeight="1" x14ac:dyDescent="0.2">
      <c r="A37" s="72"/>
      <c r="B37" s="73"/>
      <c r="C37" s="88"/>
      <c r="D37" s="74"/>
      <c r="E37" s="75"/>
      <c r="F37" s="80"/>
    </row>
    <row r="38" spans="1:8" ht="15" x14ac:dyDescent="0.25">
      <c r="A38" s="24" t="s">
        <v>3</v>
      </c>
      <c r="B38" s="50"/>
      <c r="C38" s="15"/>
      <c r="D38" s="23"/>
      <c r="E38" s="22"/>
      <c r="F38" s="21"/>
    </row>
    <row r="39" spans="1:8" ht="14.25" x14ac:dyDescent="0.2">
      <c r="A39" s="20"/>
      <c r="B39" s="59"/>
      <c r="C39" s="8"/>
      <c r="D39" s="9"/>
      <c r="E39" s="19"/>
      <c r="F39" s="8"/>
    </row>
    <row r="40" spans="1:8" ht="38.25" x14ac:dyDescent="0.2">
      <c r="A40" s="18" t="s">
        <v>53</v>
      </c>
      <c r="B40" s="57"/>
      <c r="C40" s="17" t="s">
        <v>52</v>
      </c>
      <c r="D40" s="17" t="s">
        <v>43</v>
      </c>
      <c r="E40" s="17" t="s">
        <v>14</v>
      </c>
      <c r="F40" s="17" t="s">
        <v>16</v>
      </c>
    </row>
    <row r="41" spans="1:8" ht="14.25" x14ac:dyDescent="0.2">
      <c r="A41" s="13" t="s">
        <v>2</v>
      </c>
      <c r="B41" s="50"/>
      <c r="C41" s="16"/>
      <c r="D41" s="12" t="s">
        <v>1</v>
      </c>
      <c r="E41" s="11">
        <v>15.05</v>
      </c>
      <c r="F41" s="10">
        <f>C41*E41</f>
        <v>0</v>
      </c>
    </row>
    <row r="42" spans="1:8" ht="14.25" x14ac:dyDescent="0.2">
      <c r="A42" s="8"/>
      <c r="B42" s="53"/>
      <c r="C42" s="8"/>
      <c r="D42" s="9"/>
      <c r="E42" s="8"/>
      <c r="F42" s="8"/>
    </row>
    <row r="43" spans="1:8" ht="18" x14ac:dyDescent="0.25">
      <c r="A43" s="30" t="s">
        <v>0</v>
      </c>
      <c r="B43" s="52"/>
      <c r="C43" s="8"/>
      <c r="D43" s="9"/>
      <c r="E43" s="8"/>
      <c r="F43" s="32" t="e">
        <f>ROUND((F22-F38+SUM(F31:F37)+F41)*2,1)/2</f>
        <v>#DIV/0!</v>
      </c>
    </row>
    <row r="44" spans="1:8" x14ac:dyDescent="0.2">
      <c r="A44" s="41"/>
    </row>
    <row r="45" spans="1:8" x14ac:dyDescent="0.2">
      <c r="A45" s="85" t="s">
        <v>41</v>
      </c>
    </row>
    <row r="46" spans="1:8" ht="14.25" x14ac:dyDescent="0.2">
      <c r="A46" s="99" t="s">
        <v>42</v>
      </c>
      <c r="C46" s="91"/>
      <c r="D46" s="1" t="s">
        <v>40</v>
      </c>
    </row>
    <row r="47" spans="1:8" ht="14.25" x14ac:dyDescent="0.2">
      <c r="A47" s="99" t="s">
        <v>37</v>
      </c>
      <c r="C47" s="91"/>
    </row>
    <row r="48" spans="1:8" ht="14.25" x14ac:dyDescent="0.2">
      <c r="A48" s="99" t="s">
        <v>38</v>
      </c>
      <c r="C48" s="91"/>
    </row>
    <row r="49" spans="1:6" ht="14.25" x14ac:dyDescent="0.2">
      <c r="A49" s="99" t="s">
        <v>39</v>
      </c>
      <c r="C49" s="91"/>
    </row>
    <row r="50" spans="1:6" x14ac:dyDescent="0.2">
      <c r="A50" s="84"/>
    </row>
    <row r="51" spans="1:6" x14ac:dyDescent="0.2">
      <c r="A51" s="34" t="s">
        <v>7</v>
      </c>
      <c r="B51" s="60"/>
      <c r="C51" s="35"/>
    </row>
    <row r="52" spans="1:6" ht="12.75" customHeight="1" x14ac:dyDescent="0.2">
      <c r="A52" s="116" t="s">
        <v>6</v>
      </c>
      <c r="B52" s="116"/>
      <c r="C52" s="117"/>
    </row>
    <row r="53" spans="1:6" ht="12" customHeight="1" x14ac:dyDescent="0.2">
      <c r="A53" s="116" t="s">
        <v>13</v>
      </c>
      <c r="B53" s="116"/>
      <c r="C53" s="117"/>
    </row>
    <row r="54" spans="1:6" ht="12.75" customHeight="1" x14ac:dyDescent="0.2">
      <c r="A54" s="116" t="s">
        <v>58</v>
      </c>
      <c r="B54" s="116"/>
      <c r="C54" s="120"/>
      <c r="D54" s="120"/>
    </row>
    <row r="55" spans="1:6" ht="12.75" customHeight="1" x14ac:dyDescent="0.2">
      <c r="A55" s="116" t="s">
        <v>8</v>
      </c>
      <c r="B55" s="116"/>
      <c r="C55" s="117"/>
      <c r="D55" s="102"/>
    </row>
    <row r="56" spans="1:6" x14ac:dyDescent="0.2">
      <c r="A56" s="116" t="s">
        <v>76</v>
      </c>
      <c r="B56" s="116"/>
      <c r="C56" s="117"/>
    </row>
    <row r="57" spans="1:6" ht="30" customHeight="1" x14ac:dyDescent="0.2">
      <c r="A57" s="114" t="s">
        <v>59</v>
      </c>
      <c r="B57" s="114"/>
      <c r="C57" s="115"/>
      <c r="D57" s="115"/>
      <c r="E57" s="115"/>
      <c r="F57" s="115"/>
    </row>
    <row r="58" spans="1:6" ht="30" customHeight="1" x14ac:dyDescent="0.2">
      <c r="A58" s="118" t="s">
        <v>60</v>
      </c>
      <c r="B58" s="118"/>
      <c r="C58" s="119"/>
      <c r="D58" s="119"/>
      <c r="E58" s="119"/>
      <c r="F58" s="119"/>
    </row>
    <row r="59" spans="1:6" ht="19.5" customHeight="1" x14ac:dyDescent="0.2">
      <c r="A59" s="108" t="s">
        <v>61</v>
      </c>
      <c r="B59" s="108"/>
      <c r="C59" s="109"/>
      <c r="D59" s="109"/>
      <c r="E59" s="109"/>
      <c r="F59" s="109"/>
    </row>
    <row r="60" spans="1:6" x14ac:dyDescent="0.2">
      <c r="A60" s="41"/>
    </row>
    <row r="61" spans="1:6" x14ac:dyDescent="0.2">
      <c r="A61" s="3"/>
      <c r="B61" s="61"/>
      <c r="C61" s="4"/>
      <c r="D61" s="4"/>
      <c r="E61" s="4"/>
      <c r="F61" s="3"/>
    </row>
    <row r="62" spans="1:6" ht="14.25" x14ac:dyDescent="0.2">
      <c r="A62" s="7" t="s">
        <v>9</v>
      </c>
      <c r="B62" s="53"/>
      <c r="C62" s="4"/>
      <c r="D62" s="4"/>
      <c r="E62" s="4"/>
      <c r="F62" s="3"/>
    </row>
    <row r="63" spans="1:6" x14ac:dyDescent="0.2">
      <c r="A63" s="39"/>
      <c r="B63" s="61"/>
      <c r="C63" s="4"/>
      <c r="D63" s="4"/>
      <c r="E63" s="4"/>
      <c r="F63" s="3"/>
    </row>
    <row r="64" spans="1:6" x14ac:dyDescent="0.2">
      <c r="A64" s="39"/>
      <c r="B64" s="61"/>
      <c r="C64" s="4"/>
      <c r="D64" s="4"/>
      <c r="E64" s="4"/>
      <c r="F64" s="3"/>
    </row>
    <row r="65" spans="1:6" x14ac:dyDescent="0.2">
      <c r="A65" s="37"/>
      <c r="B65" s="62"/>
      <c r="C65" s="5"/>
      <c r="D65" s="5"/>
      <c r="E65" s="5"/>
      <c r="F65" s="6"/>
    </row>
    <row r="66" spans="1:6" x14ac:dyDescent="0.2">
      <c r="A66" s="38"/>
      <c r="B66" s="62"/>
      <c r="C66" s="5"/>
      <c r="D66" s="5"/>
      <c r="E66" s="5"/>
      <c r="F66" s="3"/>
    </row>
    <row r="67" spans="1:6" x14ac:dyDescent="0.2">
      <c r="A67" s="6"/>
      <c r="B67" s="62"/>
      <c r="C67" s="5"/>
      <c r="D67" s="5"/>
      <c r="E67" s="5"/>
      <c r="F67" s="3"/>
    </row>
    <row r="68" spans="1:6" x14ac:dyDescent="0.2">
      <c r="A68" s="36"/>
      <c r="B68" s="63"/>
      <c r="C68" s="4"/>
      <c r="D68" s="4"/>
      <c r="E68" s="4"/>
      <c r="F68" s="3"/>
    </row>
  </sheetData>
  <sheetProtection algorithmName="SHA-512" hashValue="tFiigUgqPBP7ufXXU9cx7Xwf/Fk9t4TlDCYPoq5eGp82OH6hiDEZmbImyL1vkDAryWPdPsw3p5VnuxIkQwv9iA==" saltValue="Pso2rqP+fd05ybuXAr/m6w==" spinCount="100000" sheet="1" objects="1" scenarios="1"/>
  <mergeCells count="13">
    <mergeCell ref="A59:F59"/>
    <mergeCell ref="A1:C1"/>
    <mergeCell ref="C12:F12"/>
    <mergeCell ref="C13:F13"/>
    <mergeCell ref="C14:F14"/>
    <mergeCell ref="C15:F15"/>
    <mergeCell ref="A57:F57"/>
    <mergeCell ref="A52:C52"/>
    <mergeCell ref="A58:F58"/>
    <mergeCell ref="A53:C53"/>
    <mergeCell ref="A54:D54"/>
    <mergeCell ref="A56:C56"/>
    <mergeCell ref="A55:C55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opLeftCell="A28" zoomScale="90" zoomScaleNormal="90" workbookViewId="0">
      <selection activeCell="F53" sqref="F53"/>
    </sheetView>
  </sheetViews>
  <sheetFormatPr baseColWidth="10" defaultColWidth="11.42578125" defaultRowHeight="12.75" x14ac:dyDescent="0.2"/>
  <cols>
    <col min="1" max="1" width="59.42578125" style="103" customWidth="1"/>
    <col min="2" max="2" width="2.85546875" style="51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110" t="s">
        <v>47</v>
      </c>
      <c r="B1" s="110"/>
      <c r="C1" s="110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8" x14ac:dyDescent="0.25">
      <c r="A4" s="30" t="s">
        <v>48</v>
      </c>
      <c r="B4" s="52"/>
    </row>
    <row r="5" spans="1:6" ht="14.25" x14ac:dyDescent="0.2">
      <c r="A5" s="8"/>
      <c r="B5" s="53"/>
    </row>
    <row r="6" spans="1:6" ht="18" x14ac:dyDescent="0.25">
      <c r="A6" s="30" t="s">
        <v>63</v>
      </c>
      <c r="B6" s="52"/>
    </row>
    <row r="7" spans="1:6" ht="18" x14ac:dyDescent="0.25">
      <c r="A7" s="29" t="s">
        <v>64</v>
      </c>
      <c r="B7" s="52"/>
    </row>
    <row r="8" spans="1:6" ht="14.25" x14ac:dyDescent="0.2">
      <c r="A8" s="8" t="s">
        <v>51</v>
      </c>
      <c r="B8" s="53"/>
    </row>
    <row r="9" spans="1:6" ht="15" x14ac:dyDescent="0.25">
      <c r="A9" s="28" t="s">
        <v>62</v>
      </c>
      <c r="B9" s="53"/>
    </row>
    <row r="10" spans="1:6" ht="15" x14ac:dyDescent="0.25">
      <c r="A10" s="28"/>
      <c r="B10" s="53"/>
    </row>
    <row r="11" spans="1:6" s="25" customFormat="1" x14ac:dyDescent="0.2">
      <c r="B11" s="54"/>
    </row>
    <row r="12" spans="1:6" s="25" customFormat="1" ht="28.5" customHeight="1" x14ac:dyDescent="0.2">
      <c r="A12" s="27" t="s">
        <v>5</v>
      </c>
      <c r="B12" s="55"/>
      <c r="C12" s="111"/>
      <c r="D12" s="112"/>
      <c r="E12" s="112"/>
      <c r="F12" s="113"/>
    </row>
    <row r="13" spans="1:6" s="25" customFormat="1" ht="28.5" customHeight="1" x14ac:dyDescent="0.2">
      <c r="A13" s="90" t="s">
        <v>21</v>
      </c>
      <c r="B13" s="55"/>
      <c r="C13" s="111"/>
      <c r="D13" s="112"/>
      <c r="E13" s="112"/>
      <c r="F13" s="113"/>
    </row>
    <row r="14" spans="1:6" s="25" customFormat="1" ht="28.5" customHeight="1" x14ac:dyDescent="0.2">
      <c r="A14" s="90" t="s">
        <v>20</v>
      </c>
      <c r="B14" s="55"/>
      <c r="C14" s="111"/>
      <c r="D14" s="112"/>
      <c r="E14" s="112"/>
      <c r="F14" s="113"/>
    </row>
    <row r="15" spans="1:6" s="25" customFormat="1" ht="22.15" customHeight="1" x14ac:dyDescent="0.2">
      <c r="A15" s="90" t="s">
        <v>19</v>
      </c>
      <c r="B15" s="55"/>
      <c r="C15" s="111"/>
      <c r="D15" s="112"/>
      <c r="E15" s="112"/>
      <c r="F15" s="113"/>
    </row>
    <row r="16" spans="1:6" s="25" customFormat="1" x14ac:dyDescent="0.2">
      <c r="B16" s="54"/>
    </row>
    <row r="17" spans="1:6" s="25" customFormat="1" x14ac:dyDescent="0.2">
      <c r="A17" s="26"/>
      <c r="B17" s="56"/>
      <c r="C17" s="33"/>
      <c r="D17" s="33"/>
      <c r="E17" s="33"/>
      <c r="F17" s="33"/>
    </row>
    <row r="18" spans="1:6" s="25" customFormat="1" ht="38.25" x14ac:dyDescent="0.2">
      <c r="A18" s="18" t="s">
        <v>27</v>
      </c>
      <c r="B18" s="57"/>
      <c r="C18" s="17" t="s">
        <v>65</v>
      </c>
      <c r="D18" s="17" t="s">
        <v>43</v>
      </c>
      <c r="E18" s="17" t="s">
        <v>14</v>
      </c>
      <c r="F18" s="17" t="s">
        <v>15</v>
      </c>
    </row>
    <row r="19" spans="1:6" s="25" customFormat="1" ht="14.25" x14ac:dyDescent="0.2">
      <c r="A19" s="48" t="s">
        <v>10</v>
      </c>
      <c r="B19" s="50"/>
      <c r="C19" s="16"/>
      <c r="D19" s="23" t="s">
        <v>1</v>
      </c>
      <c r="E19" s="14">
        <v>40.299999999999997</v>
      </c>
      <c r="F19" s="10">
        <f>C19*E19</f>
        <v>0</v>
      </c>
    </row>
    <row r="20" spans="1:6" ht="14.25" x14ac:dyDescent="0.2">
      <c r="A20" s="48" t="s">
        <v>11</v>
      </c>
      <c r="B20" s="50"/>
      <c r="C20" s="16"/>
      <c r="D20" s="23" t="s">
        <v>1</v>
      </c>
      <c r="E20" s="14">
        <v>38.5</v>
      </c>
      <c r="F20" s="10">
        <f>C20*E20</f>
        <v>0</v>
      </c>
    </row>
    <row r="21" spans="1:6" ht="14.25" x14ac:dyDescent="0.2">
      <c r="A21" s="48" t="s">
        <v>12</v>
      </c>
      <c r="B21" s="50"/>
      <c r="C21" s="16"/>
      <c r="D21" s="23" t="s">
        <v>1</v>
      </c>
      <c r="E21" s="14">
        <v>39.799999999999997</v>
      </c>
      <c r="F21" s="10">
        <f>C21*E21</f>
        <v>0</v>
      </c>
    </row>
    <row r="22" spans="1:6" s="98" customFormat="1" ht="14.25" x14ac:dyDescent="0.2">
      <c r="A22" s="92" t="s">
        <v>44</v>
      </c>
      <c r="B22" s="93"/>
      <c r="C22" s="94"/>
      <c r="D22" s="95" t="s">
        <v>1</v>
      </c>
      <c r="E22" s="96">
        <v>40.299999999999997</v>
      </c>
      <c r="F22" s="97">
        <f t="shared" ref="F22:F24" si="0">C22*E22</f>
        <v>0</v>
      </c>
    </row>
    <row r="23" spans="1:6" s="98" customFormat="1" ht="14.25" x14ac:dyDescent="0.2">
      <c r="A23" s="92" t="s">
        <v>45</v>
      </c>
      <c r="B23" s="93"/>
      <c r="C23" s="94"/>
      <c r="D23" s="95" t="s">
        <v>1</v>
      </c>
      <c r="E23" s="96">
        <v>38.5</v>
      </c>
      <c r="F23" s="97">
        <f t="shared" si="0"/>
        <v>0</v>
      </c>
    </row>
    <row r="24" spans="1:6" s="98" customFormat="1" ht="14.25" x14ac:dyDescent="0.2">
      <c r="A24" s="92" t="s">
        <v>46</v>
      </c>
      <c r="B24" s="93"/>
      <c r="C24" s="94"/>
      <c r="D24" s="95" t="s">
        <v>1</v>
      </c>
      <c r="E24" s="96">
        <v>39.799999999999997</v>
      </c>
      <c r="F24" s="97">
        <f t="shared" si="0"/>
        <v>0</v>
      </c>
    </row>
    <row r="25" spans="1:6" ht="15" x14ac:dyDescent="0.25">
      <c r="A25" s="42" t="s">
        <v>4</v>
      </c>
      <c r="B25" s="64" t="s">
        <v>23</v>
      </c>
      <c r="C25" s="43">
        <f>SUM(C19:C24)</f>
        <v>0</v>
      </c>
      <c r="D25" s="44"/>
      <c r="E25" s="45"/>
      <c r="F25" s="46">
        <f>SUM(F19:F24)</f>
        <v>0</v>
      </c>
    </row>
    <row r="26" spans="1:6" ht="14.25" x14ac:dyDescent="0.2">
      <c r="A26" s="48" t="s">
        <v>26</v>
      </c>
      <c r="B26" s="64" t="s">
        <v>24</v>
      </c>
      <c r="C26" s="100"/>
      <c r="D26" s="23" t="s">
        <v>1</v>
      </c>
      <c r="E26" s="14"/>
      <c r="F26" s="10"/>
    </row>
    <row r="27" spans="1:6" ht="14.25" x14ac:dyDescent="0.2">
      <c r="A27" s="48" t="s">
        <v>36</v>
      </c>
      <c r="B27" s="64" t="s">
        <v>25</v>
      </c>
      <c r="C27" s="100"/>
      <c r="D27" s="23" t="s">
        <v>17</v>
      </c>
      <c r="E27" s="14"/>
      <c r="F27" s="10"/>
    </row>
    <row r="28" spans="1:6" s="76" customFormat="1" ht="8.25" customHeight="1" x14ac:dyDescent="0.2">
      <c r="A28" s="72"/>
      <c r="B28" s="73"/>
      <c r="C28" s="88"/>
      <c r="D28" s="74"/>
      <c r="E28" s="75"/>
      <c r="F28" s="80"/>
    </row>
    <row r="29" spans="1:6" ht="15" x14ac:dyDescent="0.25">
      <c r="A29" s="67" t="s">
        <v>30</v>
      </c>
      <c r="B29" s="68"/>
      <c r="C29" s="87"/>
      <c r="D29" s="69"/>
      <c r="E29" s="70"/>
      <c r="F29" s="71"/>
    </row>
    <row r="30" spans="1:6" ht="14.25" x14ac:dyDescent="0.2">
      <c r="A30" s="66" t="s">
        <v>32</v>
      </c>
      <c r="B30" s="64" t="s">
        <v>28</v>
      </c>
      <c r="C30" s="107">
        <f>C26*60</f>
        <v>0</v>
      </c>
      <c r="D30" s="23" t="s">
        <v>18</v>
      </c>
      <c r="E30" s="14"/>
      <c r="F30" s="10"/>
    </row>
    <row r="31" spans="1:6" ht="14.25" x14ac:dyDescent="0.2">
      <c r="A31" s="66" t="s">
        <v>33</v>
      </c>
      <c r="B31" s="64"/>
      <c r="C31" s="101" t="e">
        <f>C30/C25</f>
        <v>#DIV/0!</v>
      </c>
      <c r="D31" s="23" t="s">
        <v>18</v>
      </c>
      <c r="E31" s="14"/>
      <c r="F31" s="10"/>
    </row>
    <row r="32" spans="1:6" ht="14.25" x14ac:dyDescent="0.2">
      <c r="A32" s="66" t="s">
        <v>34</v>
      </c>
      <c r="B32" s="48"/>
      <c r="C32" s="65">
        <v>15</v>
      </c>
      <c r="D32" s="23" t="s">
        <v>18</v>
      </c>
      <c r="E32" s="14"/>
      <c r="F32" s="10"/>
    </row>
    <row r="33" spans="1:9" ht="14.25" x14ac:dyDescent="0.2">
      <c r="A33" s="48" t="s">
        <v>54</v>
      </c>
      <c r="B33" s="83" t="s">
        <v>29</v>
      </c>
      <c r="C33" s="107" t="e">
        <f>IF(C31&lt;C32,C30,C32*C25)</f>
        <v>#DIV/0!</v>
      </c>
      <c r="D33" s="23" t="s">
        <v>18</v>
      </c>
      <c r="E33" s="14"/>
      <c r="F33" s="10"/>
    </row>
    <row r="34" spans="1:9" ht="16.5" customHeight="1" x14ac:dyDescent="0.2">
      <c r="A34" s="48" t="s">
        <v>55</v>
      </c>
      <c r="B34" s="58"/>
      <c r="C34" s="107" t="e">
        <f>C33/60</f>
        <v>#DIV/0!</v>
      </c>
      <c r="D34" s="86" t="s">
        <v>1</v>
      </c>
      <c r="E34" s="14">
        <v>43.55</v>
      </c>
      <c r="F34" s="47" t="e">
        <f>C34*E34</f>
        <v>#DIV/0!</v>
      </c>
      <c r="H34" s="49"/>
      <c r="I34" s="49"/>
    </row>
    <row r="35" spans="1:9" s="76" customFormat="1" ht="8.25" customHeight="1" x14ac:dyDescent="0.2">
      <c r="A35" s="72"/>
      <c r="B35" s="73"/>
      <c r="C35" s="88"/>
      <c r="D35" s="74"/>
      <c r="E35" s="75"/>
      <c r="F35" s="80"/>
    </row>
    <row r="36" spans="1:9" ht="15" x14ac:dyDescent="0.25">
      <c r="A36" s="81" t="s">
        <v>31</v>
      </c>
      <c r="B36" s="77"/>
      <c r="C36" s="89"/>
      <c r="D36" s="78"/>
      <c r="E36" s="79"/>
      <c r="F36" s="82"/>
    </row>
    <row r="37" spans="1:9" ht="14.25" x14ac:dyDescent="0.2">
      <c r="A37" s="66" t="s">
        <v>35</v>
      </c>
      <c r="B37" s="48"/>
      <c r="C37" s="101" t="e">
        <f>C27/C25</f>
        <v>#DIV/0!</v>
      </c>
      <c r="D37" s="86" t="s">
        <v>22</v>
      </c>
      <c r="E37" s="14"/>
      <c r="F37" s="10"/>
    </row>
    <row r="38" spans="1:9" ht="14.25" x14ac:dyDescent="0.2">
      <c r="A38" s="66" t="s">
        <v>56</v>
      </c>
      <c r="B38" s="48"/>
      <c r="C38" s="65">
        <v>5</v>
      </c>
      <c r="D38" s="86" t="s">
        <v>22</v>
      </c>
      <c r="E38" s="14"/>
      <c r="F38" s="10"/>
    </row>
    <row r="39" spans="1:9" ht="14.25" x14ac:dyDescent="0.2">
      <c r="A39" s="48" t="s">
        <v>57</v>
      </c>
      <c r="B39" s="50"/>
      <c r="C39" s="107" t="e">
        <f>IF(C37&lt;C38,C27,(C25*C38))</f>
        <v>#DIV/0!</v>
      </c>
      <c r="D39" s="86" t="s">
        <v>22</v>
      </c>
      <c r="E39" s="14">
        <v>0.7</v>
      </c>
      <c r="F39" s="10" t="e">
        <f>C39*E39</f>
        <v>#DIV/0!</v>
      </c>
      <c r="H39" s="49"/>
    </row>
    <row r="40" spans="1:9" s="76" customFormat="1" ht="8.25" customHeight="1" x14ac:dyDescent="0.2">
      <c r="A40" s="72"/>
      <c r="B40" s="73"/>
      <c r="C40" s="88"/>
      <c r="D40" s="74"/>
      <c r="E40" s="75"/>
      <c r="F40" s="80"/>
    </row>
    <row r="41" spans="1:9" ht="15" x14ac:dyDescent="0.25">
      <c r="A41" s="24" t="s">
        <v>3</v>
      </c>
      <c r="B41" s="50"/>
      <c r="C41" s="15"/>
      <c r="D41" s="23"/>
      <c r="E41" s="22"/>
      <c r="F41" s="21"/>
    </row>
    <row r="42" spans="1:9" ht="14.25" x14ac:dyDescent="0.2">
      <c r="A42" s="20"/>
      <c r="B42" s="59"/>
      <c r="C42" s="8"/>
      <c r="D42" s="9"/>
      <c r="E42" s="19"/>
      <c r="F42" s="8"/>
    </row>
    <row r="43" spans="1:9" ht="38.25" x14ac:dyDescent="0.2">
      <c r="A43" s="18" t="s">
        <v>53</v>
      </c>
      <c r="B43" s="57"/>
      <c r="C43" s="17" t="s">
        <v>65</v>
      </c>
      <c r="D43" s="17" t="s">
        <v>43</v>
      </c>
      <c r="E43" s="17" t="s">
        <v>14</v>
      </c>
      <c r="F43" s="17" t="s">
        <v>16</v>
      </c>
    </row>
    <row r="44" spans="1:9" ht="14.25" x14ac:dyDescent="0.2">
      <c r="A44" s="13" t="s">
        <v>2</v>
      </c>
      <c r="B44" s="50"/>
      <c r="C44" s="16"/>
      <c r="D44" s="12" t="s">
        <v>1</v>
      </c>
      <c r="E44" s="11">
        <v>15.05</v>
      </c>
      <c r="F44" s="10">
        <f>C44*E44</f>
        <v>0</v>
      </c>
    </row>
    <row r="45" spans="1:9" ht="14.25" x14ac:dyDescent="0.2">
      <c r="A45" s="8"/>
      <c r="B45" s="53"/>
      <c r="C45" s="8"/>
      <c r="D45" s="9"/>
      <c r="E45" s="8"/>
      <c r="F45" s="8"/>
    </row>
    <row r="46" spans="1:9" ht="18" x14ac:dyDescent="0.25">
      <c r="A46" s="30" t="s">
        <v>0</v>
      </c>
      <c r="B46" s="52"/>
      <c r="C46" s="8"/>
      <c r="D46" s="9"/>
      <c r="E46" s="8"/>
      <c r="F46" s="32" t="e">
        <f>ROUND((F25-F41+SUM(F34:F40)+F44)*2,1)/2</f>
        <v>#DIV/0!</v>
      </c>
    </row>
    <row r="48" spans="1:9" x14ac:dyDescent="0.2">
      <c r="A48" s="85" t="s">
        <v>41</v>
      </c>
    </row>
    <row r="49" spans="1:6" ht="14.25" x14ac:dyDescent="0.2">
      <c r="A49" s="99" t="s">
        <v>42</v>
      </c>
      <c r="C49" s="91"/>
      <c r="D49" s="1" t="s">
        <v>40</v>
      </c>
    </row>
    <row r="50" spans="1:6" ht="14.25" x14ac:dyDescent="0.2">
      <c r="A50" s="99" t="s">
        <v>37</v>
      </c>
      <c r="C50" s="91"/>
    </row>
    <row r="51" spans="1:6" ht="14.25" x14ac:dyDescent="0.2">
      <c r="A51" s="99" t="s">
        <v>38</v>
      </c>
      <c r="C51" s="91"/>
    </row>
    <row r="52" spans="1:6" ht="14.25" x14ac:dyDescent="0.2">
      <c r="A52" s="99" t="s">
        <v>39</v>
      </c>
      <c r="C52" s="91"/>
    </row>
    <row r="54" spans="1:6" x14ac:dyDescent="0.2">
      <c r="A54" s="34" t="s">
        <v>7</v>
      </c>
      <c r="B54" s="60"/>
      <c r="C54" s="35"/>
    </row>
    <row r="55" spans="1:6" ht="12.75" customHeight="1" x14ac:dyDescent="0.2">
      <c r="A55" s="116" t="s">
        <v>6</v>
      </c>
      <c r="B55" s="116"/>
      <c r="C55" s="117"/>
    </row>
    <row r="56" spans="1:6" ht="12" customHeight="1" x14ac:dyDescent="0.2">
      <c r="A56" s="116" t="s">
        <v>13</v>
      </c>
      <c r="B56" s="116"/>
      <c r="C56" s="117"/>
    </row>
    <row r="57" spans="1:6" ht="12.75" customHeight="1" x14ac:dyDescent="0.2">
      <c r="A57" s="116" t="s">
        <v>58</v>
      </c>
      <c r="B57" s="116"/>
      <c r="C57" s="120"/>
      <c r="D57" s="120"/>
    </row>
    <row r="58" spans="1:6" ht="12.75" customHeight="1" x14ac:dyDescent="0.2">
      <c r="A58" s="116" t="s">
        <v>8</v>
      </c>
      <c r="B58" s="116"/>
      <c r="C58" s="117"/>
      <c r="D58" s="104"/>
    </row>
    <row r="59" spans="1:6" ht="12.75" customHeight="1" x14ac:dyDescent="0.2">
      <c r="A59" s="116" t="s">
        <v>77</v>
      </c>
      <c r="B59" s="116"/>
      <c r="C59" s="117"/>
      <c r="D59" s="106"/>
    </row>
    <row r="60" spans="1:6" x14ac:dyDescent="0.2">
      <c r="A60" s="116" t="s">
        <v>78</v>
      </c>
      <c r="B60" s="116"/>
      <c r="C60" s="117"/>
    </row>
    <row r="61" spans="1:6" ht="30" customHeight="1" x14ac:dyDescent="0.2">
      <c r="A61" s="114" t="s">
        <v>66</v>
      </c>
      <c r="B61" s="114"/>
      <c r="C61" s="115"/>
      <c r="D61" s="115"/>
      <c r="E61" s="115"/>
      <c r="F61" s="115"/>
    </row>
    <row r="62" spans="1:6" ht="30" customHeight="1" x14ac:dyDescent="0.2">
      <c r="A62" s="118" t="s">
        <v>60</v>
      </c>
      <c r="B62" s="118"/>
      <c r="C62" s="119"/>
      <c r="D62" s="119"/>
      <c r="E62" s="119"/>
      <c r="F62" s="119"/>
    </row>
    <row r="63" spans="1:6" ht="19.5" customHeight="1" x14ac:dyDescent="0.2">
      <c r="A63" s="108" t="s">
        <v>61</v>
      </c>
      <c r="B63" s="108"/>
      <c r="C63" s="109"/>
      <c r="D63" s="109"/>
      <c r="E63" s="109"/>
      <c r="F63" s="109"/>
    </row>
    <row r="65" spans="1:6" x14ac:dyDescent="0.2">
      <c r="A65" s="3"/>
      <c r="B65" s="61"/>
      <c r="C65" s="4"/>
      <c r="D65" s="4"/>
      <c r="E65" s="4"/>
      <c r="F65" s="3"/>
    </row>
    <row r="66" spans="1:6" ht="14.25" x14ac:dyDescent="0.2">
      <c r="A66" s="7" t="s">
        <v>9</v>
      </c>
      <c r="B66" s="53"/>
      <c r="C66" s="4"/>
      <c r="D66" s="4"/>
      <c r="E66" s="4"/>
      <c r="F66" s="3"/>
    </row>
    <row r="67" spans="1:6" x14ac:dyDescent="0.2">
      <c r="A67" s="39"/>
      <c r="B67" s="61"/>
      <c r="C67" s="4"/>
      <c r="D67" s="4"/>
      <c r="E67" s="4"/>
      <c r="F67" s="3"/>
    </row>
    <row r="68" spans="1:6" x14ac:dyDescent="0.2">
      <c r="A68" s="39"/>
      <c r="B68" s="61"/>
      <c r="C68" s="4"/>
      <c r="D68" s="4"/>
      <c r="E68" s="4"/>
      <c r="F68" s="3"/>
    </row>
    <row r="69" spans="1:6" x14ac:dyDescent="0.2">
      <c r="A69" s="37"/>
      <c r="B69" s="62"/>
      <c r="C69" s="5"/>
      <c r="D69" s="5"/>
      <c r="E69" s="5"/>
      <c r="F69" s="6"/>
    </row>
    <row r="70" spans="1:6" x14ac:dyDescent="0.2">
      <c r="A70" s="38"/>
      <c r="B70" s="62"/>
      <c r="C70" s="5"/>
      <c r="D70" s="5"/>
      <c r="E70" s="5"/>
      <c r="F70" s="3"/>
    </row>
    <row r="71" spans="1:6" x14ac:dyDescent="0.2">
      <c r="A71" s="6"/>
      <c r="B71" s="62"/>
      <c r="C71" s="5"/>
      <c r="D71" s="5"/>
      <c r="E71" s="5"/>
      <c r="F71" s="3"/>
    </row>
    <row r="72" spans="1:6" x14ac:dyDescent="0.2">
      <c r="A72" s="36"/>
      <c r="B72" s="63"/>
      <c r="C72" s="4"/>
      <c r="D72" s="4"/>
      <c r="E72" s="4"/>
      <c r="F72" s="3"/>
    </row>
  </sheetData>
  <sheetProtection algorithmName="SHA-512" hashValue="fmcVstG3WYCMTpzGvcPKDc9Zj8Qz3uwcic23TdBNk4xKYsnoI6Dx3/NW3uEJH9CclCZumFrX5qu75ZQZb9010w==" saltValue="L+mJvgRuhvtWZwPAmvGUKw==" spinCount="100000" sheet="1" objects="1" scenarios="1"/>
  <mergeCells count="14">
    <mergeCell ref="A55:C55"/>
    <mergeCell ref="A1:C1"/>
    <mergeCell ref="C12:F12"/>
    <mergeCell ref="C13:F13"/>
    <mergeCell ref="C14:F14"/>
    <mergeCell ref="C15:F15"/>
    <mergeCell ref="A63:F63"/>
    <mergeCell ref="A56:C56"/>
    <mergeCell ref="A57:D57"/>
    <mergeCell ref="A58:C58"/>
    <mergeCell ref="A60:C60"/>
    <mergeCell ref="A61:F61"/>
    <mergeCell ref="A62:F62"/>
    <mergeCell ref="A59:C59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"/>
  <sheetViews>
    <sheetView showGridLines="0" topLeftCell="A31" zoomScale="90" zoomScaleNormal="90" workbookViewId="0">
      <selection activeCell="C49" sqref="C49:C52"/>
    </sheetView>
  </sheetViews>
  <sheetFormatPr baseColWidth="10" defaultColWidth="11.42578125" defaultRowHeight="12.75" x14ac:dyDescent="0.2"/>
  <cols>
    <col min="1" max="1" width="59.42578125" style="103" customWidth="1"/>
    <col min="2" max="2" width="2.85546875" style="51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110" t="s">
        <v>47</v>
      </c>
      <c r="B1" s="110"/>
      <c r="C1" s="110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8" x14ac:dyDescent="0.25">
      <c r="A4" s="30" t="s">
        <v>48</v>
      </c>
      <c r="B4" s="52"/>
    </row>
    <row r="5" spans="1:6" ht="14.25" x14ac:dyDescent="0.2">
      <c r="A5" s="8"/>
      <c r="B5" s="53"/>
    </row>
    <row r="6" spans="1:6" ht="18" x14ac:dyDescent="0.25">
      <c r="A6" s="30" t="s">
        <v>67</v>
      </c>
      <c r="B6" s="52"/>
    </row>
    <row r="7" spans="1:6" ht="18" x14ac:dyDescent="0.25">
      <c r="A7" s="29" t="s">
        <v>68</v>
      </c>
      <c r="B7" s="52"/>
    </row>
    <row r="8" spans="1:6" ht="14.25" x14ac:dyDescent="0.2">
      <c r="A8" s="8" t="s">
        <v>51</v>
      </c>
      <c r="B8" s="53"/>
    </row>
    <row r="9" spans="1:6" ht="15" x14ac:dyDescent="0.25">
      <c r="A9" s="28" t="s">
        <v>62</v>
      </c>
      <c r="B9" s="53"/>
    </row>
    <row r="10" spans="1:6" ht="15" x14ac:dyDescent="0.25">
      <c r="A10" s="28"/>
      <c r="B10" s="53"/>
    </row>
    <row r="11" spans="1:6" s="25" customFormat="1" x14ac:dyDescent="0.2">
      <c r="B11" s="54"/>
    </row>
    <row r="12" spans="1:6" s="25" customFormat="1" ht="28.5" customHeight="1" x14ac:dyDescent="0.2">
      <c r="A12" s="27" t="s">
        <v>5</v>
      </c>
      <c r="B12" s="55"/>
      <c r="C12" s="111"/>
      <c r="D12" s="112"/>
      <c r="E12" s="112"/>
      <c r="F12" s="113"/>
    </row>
    <row r="13" spans="1:6" s="25" customFormat="1" ht="28.5" customHeight="1" x14ac:dyDescent="0.2">
      <c r="A13" s="90" t="s">
        <v>21</v>
      </c>
      <c r="B13" s="55"/>
      <c r="C13" s="111"/>
      <c r="D13" s="112"/>
      <c r="E13" s="112"/>
      <c r="F13" s="113"/>
    </row>
    <row r="14" spans="1:6" s="25" customFormat="1" ht="28.5" customHeight="1" x14ac:dyDescent="0.2">
      <c r="A14" s="90" t="s">
        <v>20</v>
      </c>
      <c r="B14" s="55"/>
      <c r="C14" s="111"/>
      <c r="D14" s="112"/>
      <c r="E14" s="112"/>
      <c r="F14" s="113"/>
    </row>
    <row r="15" spans="1:6" s="25" customFormat="1" ht="22.15" customHeight="1" x14ac:dyDescent="0.2">
      <c r="A15" s="90" t="s">
        <v>19</v>
      </c>
      <c r="B15" s="55"/>
      <c r="C15" s="111"/>
      <c r="D15" s="112"/>
      <c r="E15" s="112"/>
      <c r="F15" s="113"/>
    </row>
    <row r="16" spans="1:6" s="25" customFormat="1" x14ac:dyDescent="0.2">
      <c r="B16" s="54"/>
    </row>
    <row r="17" spans="1:6" s="25" customFormat="1" x14ac:dyDescent="0.2">
      <c r="A17" s="26"/>
      <c r="B17" s="56"/>
      <c r="C17" s="33"/>
      <c r="D17" s="33"/>
      <c r="E17" s="33"/>
      <c r="F17" s="33"/>
    </row>
    <row r="18" spans="1:6" s="25" customFormat="1" ht="38.25" x14ac:dyDescent="0.2">
      <c r="A18" s="18" t="s">
        <v>27</v>
      </c>
      <c r="B18" s="57"/>
      <c r="C18" s="17" t="s">
        <v>69</v>
      </c>
      <c r="D18" s="17" t="s">
        <v>43</v>
      </c>
      <c r="E18" s="17" t="s">
        <v>14</v>
      </c>
      <c r="F18" s="17" t="s">
        <v>15</v>
      </c>
    </row>
    <row r="19" spans="1:6" s="25" customFormat="1" ht="14.25" x14ac:dyDescent="0.2">
      <c r="A19" s="48" t="s">
        <v>10</v>
      </c>
      <c r="B19" s="50"/>
      <c r="C19" s="16"/>
      <c r="D19" s="23" t="s">
        <v>1</v>
      </c>
      <c r="E19" s="14">
        <v>40.299999999999997</v>
      </c>
      <c r="F19" s="10">
        <f>C19*E19</f>
        <v>0</v>
      </c>
    </row>
    <row r="20" spans="1:6" ht="14.25" x14ac:dyDescent="0.2">
      <c r="A20" s="48" t="s">
        <v>11</v>
      </c>
      <c r="B20" s="50"/>
      <c r="C20" s="16"/>
      <c r="D20" s="23" t="s">
        <v>1</v>
      </c>
      <c r="E20" s="14">
        <v>38.5</v>
      </c>
      <c r="F20" s="10">
        <f>C20*E20</f>
        <v>0</v>
      </c>
    </row>
    <row r="21" spans="1:6" ht="14.25" x14ac:dyDescent="0.2">
      <c r="A21" s="48" t="s">
        <v>12</v>
      </c>
      <c r="B21" s="50"/>
      <c r="C21" s="16"/>
      <c r="D21" s="23" t="s">
        <v>1</v>
      </c>
      <c r="E21" s="14">
        <v>39.799999999999997</v>
      </c>
      <c r="F21" s="10">
        <f>C21*E21</f>
        <v>0</v>
      </c>
    </row>
    <row r="22" spans="1:6" s="98" customFormat="1" ht="14.25" x14ac:dyDescent="0.2">
      <c r="A22" s="92" t="s">
        <v>44</v>
      </c>
      <c r="B22" s="93"/>
      <c r="C22" s="94"/>
      <c r="D22" s="95" t="s">
        <v>1</v>
      </c>
      <c r="E22" s="96">
        <v>40.299999999999997</v>
      </c>
      <c r="F22" s="97">
        <f t="shared" ref="F22:F24" si="0">C22*E22</f>
        <v>0</v>
      </c>
    </row>
    <row r="23" spans="1:6" s="98" customFormat="1" ht="14.25" x14ac:dyDescent="0.2">
      <c r="A23" s="92" t="s">
        <v>45</v>
      </c>
      <c r="B23" s="93"/>
      <c r="C23" s="94"/>
      <c r="D23" s="95" t="s">
        <v>1</v>
      </c>
      <c r="E23" s="96">
        <v>38.5</v>
      </c>
      <c r="F23" s="97">
        <f t="shared" si="0"/>
        <v>0</v>
      </c>
    </row>
    <row r="24" spans="1:6" s="98" customFormat="1" ht="14.25" x14ac:dyDescent="0.2">
      <c r="A24" s="92" t="s">
        <v>46</v>
      </c>
      <c r="B24" s="93"/>
      <c r="C24" s="94"/>
      <c r="D24" s="95" t="s">
        <v>1</v>
      </c>
      <c r="E24" s="96">
        <v>39.799999999999997</v>
      </c>
      <c r="F24" s="97">
        <f t="shared" si="0"/>
        <v>0</v>
      </c>
    </row>
    <row r="25" spans="1:6" ht="15" x14ac:dyDescent="0.25">
      <c r="A25" s="42" t="s">
        <v>4</v>
      </c>
      <c r="B25" s="64" t="s">
        <v>23</v>
      </c>
      <c r="C25" s="43">
        <f>SUM(C19:C24)</f>
        <v>0</v>
      </c>
      <c r="D25" s="44"/>
      <c r="E25" s="45"/>
      <c r="F25" s="46">
        <f>SUM(F19:F24)</f>
        <v>0</v>
      </c>
    </row>
    <row r="26" spans="1:6" ht="14.25" x14ac:dyDescent="0.2">
      <c r="A26" s="48" t="s">
        <v>26</v>
      </c>
      <c r="B26" s="64" t="s">
        <v>24</v>
      </c>
      <c r="C26" s="100"/>
      <c r="D26" s="23" t="s">
        <v>1</v>
      </c>
      <c r="E26" s="14"/>
      <c r="F26" s="10"/>
    </row>
    <row r="27" spans="1:6" ht="14.25" x14ac:dyDescent="0.2">
      <c r="A27" s="48" t="s">
        <v>36</v>
      </c>
      <c r="B27" s="64" t="s">
        <v>25</v>
      </c>
      <c r="C27" s="100"/>
      <c r="D27" s="23" t="s">
        <v>17</v>
      </c>
      <c r="E27" s="14"/>
      <c r="F27" s="10"/>
    </row>
    <row r="28" spans="1:6" s="76" customFormat="1" ht="8.25" customHeight="1" x14ac:dyDescent="0.2">
      <c r="A28" s="72"/>
      <c r="B28" s="73"/>
      <c r="C28" s="88"/>
      <c r="D28" s="74"/>
      <c r="E28" s="75"/>
      <c r="F28" s="80"/>
    </row>
    <row r="29" spans="1:6" ht="15" x14ac:dyDescent="0.25">
      <c r="A29" s="67" t="s">
        <v>30</v>
      </c>
      <c r="B29" s="68"/>
      <c r="C29" s="87"/>
      <c r="D29" s="69"/>
      <c r="E29" s="70"/>
      <c r="F29" s="71"/>
    </row>
    <row r="30" spans="1:6" ht="14.25" x14ac:dyDescent="0.2">
      <c r="A30" s="66" t="s">
        <v>32</v>
      </c>
      <c r="B30" s="64" t="s">
        <v>28</v>
      </c>
      <c r="C30" s="107">
        <f>C26*60</f>
        <v>0</v>
      </c>
      <c r="D30" s="23" t="s">
        <v>18</v>
      </c>
      <c r="E30" s="14"/>
      <c r="F30" s="10"/>
    </row>
    <row r="31" spans="1:6" ht="14.25" x14ac:dyDescent="0.2">
      <c r="A31" s="66" t="s">
        <v>33</v>
      </c>
      <c r="B31" s="64"/>
      <c r="C31" s="101" t="e">
        <f>C30/C25</f>
        <v>#DIV/0!</v>
      </c>
      <c r="D31" s="23" t="s">
        <v>18</v>
      </c>
      <c r="E31" s="14"/>
      <c r="F31" s="10"/>
    </row>
    <row r="32" spans="1:6" ht="14.25" x14ac:dyDescent="0.2">
      <c r="A32" s="66" t="s">
        <v>34</v>
      </c>
      <c r="B32" s="48"/>
      <c r="C32" s="65">
        <v>15</v>
      </c>
      <c r="D32" s="23" t="s">
        <v>18</v>
      </c>
      <c r="E32" s="14"/>
      <c r="F32" s="10"/>
    </row>
    <row r="33" spans="1:9" ht="14.25" x14ac:dyDescent="0.2">
      <c r="A33" s="48" t="s">
        <v>54</v>
      </c>
      <c r="B33" s="83" t="s">
        <v>29</v>
      </c>
      <c r="C33" s="107" t="e">
        <f>IF(C31&lt;C32,C30,C32*C25)</f>
        <v>#DIV/0!</v>
      </c>
      <c r="D33" s="23" t="s">
        <v>18</v>
      </c>
      <c r="E33" s="14"/>
      <c r="F33" s="10"/>
    </row>
    <row r="34" spans="1:9" ht="16.5" customHeight="1" x14ac:dyDescent="0.2">
      <c r="A34" s="48" t="s">
        <v>55</v>
      </c>
      <c r="B34" s="58"/>
      <c r="C34" s="107" t="e">
        <f>C33/60</f>
        <v>#DIV/0!</v>
      </c>
      <c r="D34" s="86" t="s">
        <v>1</v>
      </c>
      <c r="E34" s="14">
        <v>43.55</v>
      </c>
      <c r="F34" s="47" t="e">
        <f>C34*E34</f>
        <v>#DIV/0!</v>
      </c>
      <c r="H34" s="49"/>
      <c r="I34" s="49"/>
    </row>
    <row r="35" spans="1:9" s="76" customFormat="1" ht="8.25" customHeight="1" x14ac:dyDescent="0.2">
      <c r="A35" s="72"/>
      <c r="B35" s="73"/>
      <c r="C35" s="88"/>
      <c r="D35" s="74"/>
      <c r="E35" s="75"/>
      <c r="F35" s="80"/>
    </row>
    <row r="36" spans="1:9" ht="15" x14ac:dyDescent="0.25">
      <c r="A36" s="81" t="s">
        <v>31</v>
      </c>
      <c r="B36" s="77"/>
      <c r="C36" s="89"/>
      <c r="D36" s="78"/>
      <c r="E36" s="79"/>
      <c r="F36" s="82"/>
    </row>
    <row r="37" spans="1:9" ht="14.25" x14ac:dyDescent="0.2">
      <c r="A37" s="66" t="s">
        <v>35</v>
      </c>
      <c r="B37" s="48"/>
      <c r="C37" s="101" t="e">
        <f>C27/C25</f>
        <v>#DIV/0!</v>
      </c>
      <c r="D37" s="86" t="s">
        <v>22</v>
      </c>
      <c r="E37" s="14"/>
      <c r="F37" s="10"/>
    </row>
    <row r="38" spans="1:9" ht="14.25" x14ac:dyDescent="0.2">
      <c r="A38" s="66" t="s">
        <v>56</v>
      </c>
      <c r="B38" s="48"/>
      <c r="C38" s="65">
        <v>5</v>
      </c>
      <c r="D38" s="86" t="s">
        <v>22</v>
      </c>
      <c r="E38" s="14"/>
      <c r="F38" s="10"/>
    </row>
    <row r="39" spans="1:9" ht="14.25" x14ac:dyDescent="0.2">
      <c r="A39" s="48" t="s">
        <v>57</v>
      </c>
      <c r="B39" s="50"/>
      <c r="C39" s="107" t="e">
        <f>IF(C37&lt;C38,C27,(C25*C38))</f>
        <v>#DIV/0!</v>
      </c>
      <c r="D39" s="86" t="s">
        <v>22</v>
      </c>
      <c r="E39" s="14">
        <v>0.7</v>
      </c>
      <c r="F39" s="10" t="e">
        <f>C39*E39</f>
        <v>#DIV/0!</v>
      </c>
      <c r="H39" s="49"/>
    </row>
    <row r="40" spans="1:9" s="76" customFormat="1" ht="8.25" customHeight="1" x14ac:dyDescent="0.2">
      <c r="A40" s="72"/>
      <c r="B40" s="73"/>
      <c r="C40" s="88"/>
      <c r="D40" s="74"/>
      <c r="E40" s="75"/>
      <c r="F40" s="80"/>
    </row>
    <row r="41" spans="1:9" ht="15" x14ac:dyDescent="0.25">
      <c r="A41" s="24" t="s">
        <v>3</v>
      </c>
      <c r="B41" s="50"/>
      <c r="C41" s="15"/>
      <c r="D41" s="23"/>
      <c r="E41" s="22"/>
      <c r="F41" s="21"/>
    </row>
    <row r="42" spans="1:9" ht="14.25" x14ac:dyDescent="0.2">
      <c r="A42" s="20"/>
      <c r="B42" s="59"/>
      <c r="C42" s="8"/>
      <c r="D42" s="9"/>
      <c r="E42" s="19"/>
      <c r="F42" s="8"/>
    </row>
    <row r="43" spans="1:9" ht="38.25" x14ac:dyDescent="0.2">
      <c r="A43" s="18" t="s">
        <v>53</v>
      </c>
      <c r="B43" s="57"/>
      <c r="C43" s="17" t="s">
        <v>69</v>
      </c>
      <c r="D43" s="17" t="s">
        <v>43</v>
      </c>
      <c r="E43" s="17" t="s">
        <v>14</v>
      </c>
      <c r="F43" s="17" t="s">
        <v>16</v>
      </c>
    </row>
    <row r="44" spans="1:9" ht="14.25" x14ac:dyDescent="0.2">
      <c r="A44" s="13" t="s">
        <v>2</v>
      </c>
      <c r="B44" s="50"/>
      <c r="C44" s="16"/>
      <c r="D44" s="12" t="s">
        <v>1</v>
      </c>
      <c r="E44" s="11">
        <v>15.05</v>
      </c>
      <c r="F44" s="10">
        <f>C44*E44</f>
        <v>0</v>
      </c>
    </row>
    <row r="45" spans="1:9" ht="14.25" x14ac:dyDescent="0.2">
      <c r="A45" s="8"/>
      <c r="B45" s="53"/>
      <c r="C45" s="8"/>
      <c r="D45" s="9"/>
      <c r="E45" s="8"/>
      <c r="F45" s="8"/>
    </row>
    <row r="46" spans="1:9" ht="18" x14ac:dyDescent="0.25">
      <c r="A46" s="30" t="s">
        <v>0</v>
      </c>
      <c r="B46" s="52"/>
      <c r="C46" s="8"/>
      <c r="D46" s="9"/>
      <c r="E46" s="8"/>
      <c r="F46" s="32" t="e">
        <f>ROUND((F25-F41+SUM(F34:F40)+F44)*2,1)/2</f>
        <v>#DIV/0!</v>
      </c>
    </row>
    <row r="48" spans="1:9" x14ac:dyDescent="0.2">
      <c r="A48" s="85" t="s">
        <v>41</v>
      </c>
    </row>
    <row r="49" spans="1:6" ht="14.25" x14ac:dyDescent="0.2">
      <c r="A49" s="99" t="s">
        <v>42</v>
      </c>
      <c r="C49" s="91"/>
      <c r="D49" s="1" t="s">
        <v>40</v>
      </c>
    </row>
    <row r="50" spans="1:6" ht="14.25" x14ac:dyDescent="0.2">
      <c r="A50" s="99" t="s">
        <v>37</v>
      </c>
      <c r="C50" s="91"/>
    </row>
    <row r="51" spans="1:6" ht="14.25" x14ac:dyDescent="0.2">
      <c r="A51" s="99" t="s">
        <v>38</v>
      </c>
      <c r="C51" s="91"/>
    </row>
    <row r="52" spans="1:6" ht="14.25" x14ac:dyDescent="0.2">
      <c r="A52" s="99" t="s">
        <v>39</v>
      </c>
      <c r="C52" s="91"/>
    </row>
    <row r="54" spans="1:6" x14ac:dyDescent="0.2">
      <c r="A54" s="34" t="s">
        <v>7</v>
      </c>
      <c r="B54" s="60"/>
      <c r="C54" s="35"/>
    </row>
    <row r="55" spans="1:6" ht="12.75" customHeight="1" x14ac:dyDescent="0.2">
      <c r="A55" s="116" t="s">
        <v>6</v>
      </c>
      <c r="B55" s="116"/>
      <c r="C55" s="117"/>
    </row>
    <row r="56" spans="1:6" ht="12" customHeight="1" x14ac:dyDescent="0.2">
      <c r="A56" s="116" t="s">
        <v>13</v>
      </c>
      <c r="B56" s="116"/>
      <c r="C56" s="117"/>
    </row>
    <row r="57" spans="1:6" ht="12.75" customHeight="1" x14ac:dyDescent="0.2">
      <c r="A57" s="116" t="s">
        <v>58</v>
      </c>
      <c r="B57" s="116"/>
      <c r="C57" s="120"/>
      <c r="D57" s="120"/>
    </row>
    <row r="58" spans="1:6" ht="12.75" customHeight="1" x14ac:dyDescent="0.2">
      <c r="A58" s="116" t="s">
        <v>8</v>
      </c>
      <c r="B58" s="116"/>
      <c r="C58" s="117"/>
      <c r="D58" s="104"/>
    </row>
    <row r="59" spans="1:6" x14ac:dyDescent="0.2">
      <c r="A59" s="116" t="s">
        <v>76</v>
      </c>
      <c r="B59" s="116"/>
      <c r="C59" s="117"/>
    </row>
    <row r="60" spans="1:6" ht="30" customHeight="1" x14ac:dyDescent="0.2">
      <c r="A60" s="114" t="s">
        <v>70</v>
      </c>
      <c r="B60" s="114"/>
      <c r="C60" s="115"/>
      <c r="D60" s="115"/>
      <c r="E60" s="115"/>
      <c r="F60" s="115"/>
    </row>
    <row r="61" spans="1:6" ht="30" customHeight="1" x14ac:dyDescent="0.2">
      <c r="A61" s="118" t="s">
        <v>60</v>
      </c>
      <c r="B61" s="118"/>
      <c r="C61" s="119"/>
      <c r="D61" s="119"/>
      <c r="E61" s="119"/>
      <c r="F61" s="119"/>
    </row>
    <row r="62" spans="1:6" ht="19.5" customHeight="1" x14ac:dyDescent="0.2">
      <c r="A62" s="108" t="s">
        <v>61</v>
      </c>
      <c r="B62" s="108"/>
      <c r="C62" s="109"/>
      <c r="D62" s="109"/>
      <c r="E62" s="109"/>
      <c r="F62" s="109"/>
    </row>
    <row r="64" spans="1:6" x14ac:dyDescent="0.2">
      <c r="A64" s="3"/>
      <c r="B64" s="61"/>
      <c r="C64" s="4"/>
      <c r="D64" s="4"/>
      <c r="E64" s="4"/>
      <c r="F64" s="3"/>
    </row>
    <row r="65" spans="1:6" ht="14.25" x14ac:dyDescent="0.2">
      <c r="A65" s="7" t="s">
        <v>9</v>
      </c>
      <c r="B65" s="53"/>
      <c r="C65" s="4"/>
      <c r="D65" s="4"/>
      <c r="E65" s="4"/>
      <c r="F65" s="3"/>
    </row>
    <row r="66" spans="1:6" x14ac:dyDescent="0.2">
      <c r="A66" s="39"/>
      <c r="B66" s="61"/>
      <c r="C66" s="4"/>
      <c r="D66" s="4"/>
      <c r="E66" s="4"/>
      <c r="F66" s="3"/>
    </row>
    <row r="67" spans="1:6" x14ac:dyDescent="0.2">
      <c r="A67" s="39"/>
      <c r="B67" s="61"/>
      <c r="C67" s="4"/>
      <c r="D67" s="4"/>
      <c r="E67" s="4"/>
      <c r="F67" s="3"/>
    </row>
    <row r="68" spans="1:6" x14ac:dyDescent="0.2">
      <c r="A68" s="37"/>
      <c r="B68" s="62"/>
      <c r="C68" s="5"/>
      <c r="D68" s="5"/>
      <c r="E68" s="5"/>
      <c r="F68" s="6"/>
    </row>
    <row r="69" spans="1:6" x14ac:dyDescent="0.2">
      <c r="A69" s="38"/>
      <c r="B69" s="62"/>
      <c r="C69" s="5"/>
      <c r="D69" s="5"/>
      <c r="E69" s="5"/>
      <c r="F69" s="3"/>
    </row>
    <row r="70" spans="1:6" x14ac:dyDescent="0.2">
      <c r="A70" s="6"/>
      <c r="B70" s="62"/>
      <c r="C70" s="5"/>
      <c r="D70" s="5"/>
      <c r="E70" s="5"/>
      <c r="F70" s="3"/>
    </row>
    <row r="71" spans="1:6" x14ac:dyDescent="0.2">
      <c r="A71" s="36"/>
      <c r="B71" s="63"/>
      <c r="C71" s="4"/>
      <c r="D71" s="4"/>
      <c r="E71" s="4"/>
      <c r="F71" s="3"/>
    </row>
  </sheetData>
  <sheetProtection algorithmName="SHA-512" hashValue="qqWTdvYMzMBMZrnV2wKnRe9v3QwlxIzN6irQDomqtm8mhXM8OfoJ1nsgdMghtMtWpCeOpIk4s8hdHDbVjXwZKA==" saltValue="eA+gyggcW2bd8an8L1725g==" spinCount="100000" sheet="1" objects="1" scenarios="1"/>
  <mergeCells count="13">
    <mergeCell ref="A55:C55"/>
    <mergeCell ref="A1:C1"/>
    <mergeCell ref="C12:F12"/>
    <mergeCell ref="C13:F13"/>
    <mergeCell ref="C14:F14"/>
    <mergeCell ref="C15:F15"/>
    <mergeCell ref="A62:F62"/>
    <mergeCell ref="A56:C56"/>
    <mergeCell ref="A57:D57"/>
    <mergeCell ref="A58:C58"/>
    <mergeCell ref="A59:C59"/>
    <mergeCell ref="A60:F60"/>
    <mergeCell ref="A61:F61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showGridLines="0" tabSelected="1" zoomScale="90" zoomScaleNormal="90" workbookViewId="0">
      <selection activeCell="J20" sqref="J20"/>
    </sheetView>
  </sheetViews>
  <sheetFormatPr baseColWidth="10" defaultColWidth="11.42578125" defaultRowHeight="12.75" x14ac:dyDescent="0.2"/>
  <cols>
    <col min="1" max="1" width="59.42578125" style="103" customWidth="1"/>
    <col min="2" max="2" width="2.85546875" style="51" bestFit="1" customWidth="1"/>
    <col min="3" max="3" width="20.7109375" style="1" customWidth="1"/>
    <col min="4" max="4" width="20" style="1" bestFit="1" customWidth="1"/>
    <col min="5" max="5" width="13.7109375" style="1" customWidth="1"/>
    <col min="6" max="6" width="19.28515625" style="1" bestFit="1" customWidth="1"/>
    <col min="7" max="16384" width="11.42578125" style="1"/>
  </cols>
  <sheetData>
    <row r="1" spans="1:6" ht="30" customHeight="1" x14ac:dyDescent="0.25">
      <c r="A1" s="110" t="s">
        <v>47</v>
      </c>
      <c r="B1" s="110"/>
      <c r="C1" s="110"/>
      <c r="D1" s="31"/>
      <c r="E1" s="31"/>
      <c r="F1" s="31"/>
    </row>
    <row r="2" spans="1:6" x14ac:dyDescent="0.2">
      <c r="A2" s="31"/>
      <c r="C2" s="31"/>
      <c r="D2" s="31"/>
      <c r="E2" s="31"/>
      <c r="F2" s="31"/>
    </row>
    <row r="3" spans="1:6" ht="12.75" customHeight="1" x14ac:dyDescent="0.2"/>
    <row r="4" spans="1:6" ht="18" x14ac:dyDescent="0.25">
      <c r="A4" s="30" t="s">
        <v>48</v>
      </c>
      <c r="B4" s="52"/>
    </row>
    <row r="5" spans="1:6" ht="14.25" x14ac:dyDescent="0.2">
      <c r="A5" s="8"/>
      <c r="B5" s="53"/>
    </row>
    <row r="6" spans="1:6" ht="18" x14ac:dyDescent="0.25">
      <c r="A6" s="30" t="s">
        <v>71</v>
      </c>
      <c r="B6" s="52"/>
    </row>
    <row r="7" spans="1:6" ht="18" x14ac:dyDescent="0.25">
      <c r="A7" s="29" t="s">
        <v>72</v>
      </c>
      <c r="B7" s="52"/>
    </row>
    <row r="8" spans="1:6" ht="14.25" x14ac:dyDescent="0.2">
      <c r="A8" s="8" t="s">
        <v>51</v>
      </c>
      <c r="B8" s="53"/>
    </row>
    <row r="9" spans="1:6" ht="15" x14ac:dyDescent="0.25">
      <c r="A9" s="28" t="s">
        <v>62</v>
      </c>
      <c r="B9" s="53"/>
    </row>
    <row r="10" spans="1:6" ht="15" x14ac:dyDescent="0.25">
      <c r="A10" s="28"/>
      <c r="B10" s="53"/>
    </row>
    <row r="11" spans="1:6" s="25" customFormat="1" x14ac:dyDescent="0.2">
      <c r="B11" s="54"/>
    </row>
    <row r="12" spans="1:6" s="25" customFormat="1" ht="28.5" customHeight="1" x14ac:dyDescent="0.2">
      <c r="A12" s="27" t="s">
        <v>5</v>
      </c>
      <c r="B12" s="55"/>
      <c r="C12" s="111"/>
      <c r="D12" s="112"/>
      <c r="E12" s="112"/>
      <c r="F12" s="113"/>
    </row>
    <row r="13" spans="1:6" s="25" customFormat="1" ht="28.5" customHeight="1" x14ac:dyDescent="0.2">
      <c r="A13" s="90" t="s">
        <v>21</v>
      </c>
      <c r="B13" s="55"/>
      <c r="C13" s="111"/>
      <c r="D13" s="112"/>
      <c r="E13" s="112"/>
      <c r="F13" s="113"/>
    </row>
    <row r="14" spans="1:6" s="25" customFormat="1" ht="28.5" customHeight="1" x14ac:dyDescent="0.2">
      <c r="A14" s="90" t="s">
        <v>20</v>
      </c>
      <c r="B14" s="55"/>
      <c r="C14" s="111"/>
      <c r="D14" s="112"/>
      <c r="E14" s="112"/>
      <c r="F14" s="113"/>
    </row>
    <row r="15" spans="1:6" s="25" customFormat="1" ht="22.15" customHeight="1" x14ac:dyDescent="0.2">
      <c r="A15" s="90" t="s">
        <v>19</v>
      </c>
      <c r="B15" s="55"/>
      <c r="C15" s="111"/>
      <c r="D15" s="112"/>
      <c r="E15" s="112"/>
      <c r="F15" s="113"/>
    </row>
    <row r="16" spans="1:6" s="25" customFormat="1" x14ac:dyDescent="0.2">
      <c r="B16" s="54"/>
      <c r="C16" s="25" t="s">
        <v>79</v>
      </c>
      <c r="D16" s="25">
        <v>363500000</v>
      </c>
    </row>
    <row r="17" spans="1:6" s="25" customFormat="1" x14ac:dyDescent="0.2">
      <c r="A17" s="26"/>
      <c r="B17" s="56"/>
      <c r="C17" s="33"/>
      <c r="D17" s="33"/>
      <c r="E17" s="33"/>
      <c r="F17" s="33"/>
    </row>
    <row r="18" spans="1:6" s="25" customFormat="1" ht="51" x14ac:dyDescent="0.2">
      <c r="A18" s="18" t="s">
        <v>27</v>
      </c>
      <c r="B18" s="57"/>
      <c r="C18" s="17" t="s">
        <v>73</v>
      </c>
      <c r="D18" s="17" t="s">
        <v>43</v>
      </c>
      <c r="E18" s="17" t="s">
        <v>14</v>
      </c>
      <c r="F18" s="17" t="s">
        <v>15</v>
      </c>
    </row>
    <row r="19" spans="1:6" s="25" customFormat="1" ht="14.25" x14ac:dyDescent="0.2">
      <c r="A19" s="48" t="s">
        <v>10</v>
      </c>
      <c r="B19" s="50"/>
      <c r="C19" s="16"/>
      <c r="D19" s="23" t="s">
        <v>1</v>
      </c>
      <c r="E19" s="14">
        <v>40.299999999999997</v>
      </c>
      <c r="F19" s="10">
        <f>C19*E19</f>
        <v>0</v>
      </c>
    </row>
    <row r="20" spans="1:6" ht="14.25" x14ac:dyDescent="0.2">
      <c r="A20" s="48" t="s">
        <v>11</v>
      </c>
      <c r="B20" s="50"/>
      <c r="C20" s="16"/>
      <c r="D20" s="23" t="s">
        <v>1</v>
      </c>
      <c r="E20" s="14">
        <v>38.5</v>
      </c>
      <c r="F20" s="10">
        <f>C20*E20</f>
        <v>0</v>
      </c>
    </row>
    <row r="21" spans="1:6" ht="14.25" x14ac:dyDescent="0.2">
      <c r="A21" s="48" t="s">
        <v>12</v>
      </c>
      <c r="B21" s="50"/>
      <c r="C21" s="16"/>
      <c r="D21" s="23" t="s">
        <v>1</v>
      </c>
      <c r="E21" s="14">
        <v>39.799999999999997</v>
      </c>
      <c r="F21" s="10">
        <f>C21*E21</f>
        <v>0</v>
      </c>
    </row>
    <row r="22" spans="1:6" s="98" customFormat="1" ht="14.25" x14ac:dyDescent="0.2">
      <c r="A22" s="92" t="s">
        <v>44</v>
      </c>
      <c r="B22" s="93"/>
      <c r="C22" s="94"/>
      <c r="D22" s="95" t="s">
        <v>1</v>
      </c>
      <c r="E22" s="96">
        <v>40.299999999999997</v>
      </c>
      <c r="F22" s="97">
        <f t="shared" ref="F22:F24" si="0">C22*E22</f>
        <v>0</v>
      </c>
    </row>
    <row r="23" spans="1:6" s="98" customFormat="1" ht="14.25" x14ac:dyDescent="0.2">
      <c r="A23" s="92" t="s">
        <v>45</v>
      </c>
      <c r="B23" s="93"/>
      <c r="C23" s="94"/>
      <c r="D23" s="95" t="s">
        <v>1</v>
      </c>
      <c r="E23" s="96">
        <v>38.5</v>
      </c>
      <c r="F23" s="97">
        <f t="shared" si="0"/>
        <v>0</v>
      </c>
    </row>
    <row r="24" spans="1:6" s="98" customFormat="1" ht="14.25" x14ac:dyDescent="0.2">
      <c r="A24" s="92" t="s">
        <v>46</v>
      </c>
      <c r="B24" s="93"/>
      <c r="C24" s="94"/>
      <c r="D24" s="95" t="s">
        <v>1</v>
      </c>
      <c r="E24" s="96">
        <v>39.799999999999997</v>
      </c>
      <c r="F24" s="97">
        <f t="shared" si="0"/>
        <v>0</v>
      </c>
    </row>
    <row r="25" spans="1:6" ht="15" x14ac:dyDescent="0.25">
      <c r="A25" s="42" t="s">
        <v>4</v>
      </c>
      <c r="B25" s="64" t="s">
        <v>23</v>
      </c>
      <c r="C25" s="43">
        <f>SUM(C19:C24)</f>
        <v>0</v>
      </c>
      <c r="D25" s="44"/>
      <c r="E25" s="45"/>
      <c r="F25" s="46">
        <f>SUM(F19:F24)</f>
        <v>0</v>
      </c>
    </row>
    <row r="26" spans="1:6" ht="14.25" x14ac:dyDescent="0.2">
      <c r="A26" s="48" t="s">
        <v>26</v>
      </c>
      <c r="B26" s="64" t="s">
        <v>24</v>
      </c>
      <c r="C26" s="100"/>
      <c r="D26" s="23" t="s">
        <v>1</v>
      </c>
      <c r="E26" s="14"/>
      <c r="F26" s="10"/>
    </row>
    <row r="27" spans="1:6" ht="14.25" x14ac:dyDescent="0.2">
      <c r="A27" s="48" t="s">
        <v>36</v>
      </c>
      <c r="B27" s="64" t="s">
        <v>25</v>
      </c>
      <c r="C27" s="100"/>
      <c r="D27" s="23" t="s">
        <v>17</v>
      </c>
      <c r="E27" s="14"/>
      <c r="F27" s="10"/>
    </row>
    <row r="28" spans="1:6" s="76" customFormat="1" ht="8.25" customHeight="1" x14ac:dyDescent="0.2">
      <c r="A28" s="72"/>
      <c r="B28" s="73"/>
      <c r="C28" s="88"/>
      <c r="D28" s="74"/>
      <c r="E28" s="75"/>
      <c r="F28" s="80"/>
    </row>
    <row r="29" spans="1:6" ht="15" x14ac:dyDescent="0.25">
      <c r="A29" s="67" t="s">
        <v>30</v>
      </c>
      <c r="B29" s="68"/>
      <c r="C29" s="87"/>
      <c r="D29" s="69"/>
      <c r="E29" s="70"/>
      <c r="F29" s="71"/>
    </row>
    <row r="30" spans="1:6" ht="14.25" x14ac:dyDescent="0.2">
      <c r="A30" s="66" t="s">
        <v>32</v>
      </c>
      <c r="B30" s="64" t="s">
        <v>28</v>
      </c>
      <c r="C30" s="107">
        <f>C26*60</f>
        <v>0</v>
      </c>
      <c r="D30" s="23" t="s">
        <v>18</v>
      </c>
      <c r="E30" s="14"/>
      <c r="F30" s="10"/>
    </row>
    <row r="31" spans="1:6" ht="14.25" x14ac:dyDescent="0.2">
      <c r="A31" s="66" t="s">
        <v>33</v>
      </c>
      <c r="B31" s="64"/>
      <c r="C31" s="101" t="e">
        <f>C30/C25</f>
        <v>#DIV/0!</v>
      </c>
      <c r="D31" s="23" t="s">
        <v>18</v>
      </c>
      <c r="E31" s="14"/>
      <c r="F31" s="10"/>
    </row>
    <row r="32" spans="1:6" ht="14.25" x14ac:dyDescent="0.2">
      <c r="A32" s="66" t="s">
        <v>34</v>
      </c>
      <c r="B32" s="48"/>
      <c r="C32" s="65">
        <v>15</v>
      </c>
      <c r="D32" s="23" t="s">
        <v>18</v>
      </c>
      <c r="E32" s="14"/>
      <c r="F32" s="10"/>
    </row>
    <row r="33" spans="1:9" ht="14.25" x14ac:dyDescent="0.2">
      <c r="A33" s="48" t="s">
        <v>54</v>
      </c>
      <c r="B33" s="83" t="s">
        <v>29</v>
      </c>
      <c r="C33" s="107" t="e">
        <f>IF(C31&lt;C32,C30,C32*C25)</f>
        <v>#DIV/0!</v>
      </c>
      <c r="D33" s="23" t="s">
        <v>18</v>
      </c>
      <c r="E33" s="14"/>
      <c r="F33" s="10"/>
    </row>
    <row r="34" spans="1:9" ht="16.5" customHeight="1" x14ac:dyDescent="0.2">
      <c r="A34" s="48" t="s">
        <v>55</v>
      </c>
      <c r="B34" s="58"/>
      <c r="C34" s="107" t="e">
        <f>C33/60</f>
        <v>#DIV/0!</v>
      </c>
      <c r="D34" s="86" t="s">
        <v>1</v>
      </c>
      <c r="E34" s="14">
        <v>43.55</v>
      </c>
      <c r="F34" s="47" t="e">
        <f>C34*E34</f>
        <v>#DIV/0!</v>
      </c>
      <c r="H34" s="49"/>
      <c r="I34" s="49"/>
    </row>
    <row r="35" spans="1:9" s="76" customFormat="1" ht="8.25" customHeight="1" x14ac:dyDescent="0.2">
      <c r="A35" s="72"/>
      <c r="B35" s="73"/>
      <c r="C35" s="88"/>
      <c r="D35" s="74"/>
      <c r="E35" s="75"/>
      <c r="F35" s="80"/>
    </row>
    <row r="36" spans="1:9" ht="15" x14ac:dyDescent="0.25">
      <c r="A36" s="81" t="s">
        <v>31</v>
      </c>
      <c r="B36" s="77"/>
      <c r="C36" s="89"/>
      <c r="D36" s="78"/>
      <c r="E36" s="79"/>
      <c r="F36" s="82"/>
    </row>
    <row r="37" spans="1:9" ht="14.25" x14ac:dyDescent="0.2">
      <c r="A37" s="66" t="s">
        <v>35</v>
      </c>
      <c r="B37" s="48"/>
      <c r="C37" s="101" t="e">
        <f>C27/C25</f>
        <v>#DIV/0!</v>
      </c>
      <c r="D37" s="86" t="s">
        <v>22</v>
      </c>
      <c r="E37" s="14"/>
      <c r="F37" s="10"/>
    </row>
    <row r="38" spans="1:9" ht="14.25" x14ac:dyDescent="0.2">
      <c r="A38" s="66" t="s">
        <v>56</v>
      </c>
      <c r="B38" s="48"/>
      <c r="C38" s="65">
        <v>5</v>
      </c>
      <c r="D38" s="86" t="s">
        <v>22</v>
      </c>
      <c r="E38" s="14"/>
      <c r="F38" s="10"/>
    </row>
    <row r="39" spans="1:9" ht="14.25" x14ac:dyDescent="0.2">
      <c r="A39" s="48" t="s">
        <v>57</v>
      </c>
      <c r="B39" s="50"/>
      <c r="C39" s="107" t="e">
        <f>IF(C37&lt;C38,C27,(C25*C38))</f>
        <v>#DIV/0!</v>
      </c>
      <c r="D39" s="86" t="s">
        <v>22</v>
      </c>
      <c r="E39" s="14">
        <v>0.7</v>
      </c>
      <c r="F39" s="10" t="e">
        <f>C39*E39</f>
        <v>#DIV/0!</v>
      </c>
      <c r="H39" s="49"/>
    </row>
    <row r="40" spans="1:9" s="76" customFormat="1" ht="8.25" customHeight="1" x14ac:dyDescent="0.2">
      <c r="A40" s="72"/>
      <c r="B40" s="73"/>
      <c r="C40" s="88"/>
      <c r="D40" s="74"/>
      <c r="E40" s="75"/>
      <c r="F40" s="80"/>
    </row>
    <row r="41" spans="1:9" ht="15" x14ac:dyDescent="0.25">
      <c r="A41" s="24" t="s">
        <v>3</v>
      </c>
      <c r="B41" s="50"/>
      <c r="C41" s="15"/>
      <c r="D41" s="23"/>
      <c r="E41" s="22"/>
      <c r="F41" s="21"/>
    </row>
    <row r="42" spans="1:9" ht="14.25" x14ac:dyDescent="0.2">
      <c r="A42" s="20"/>
      <c r="B42" s="59"/>
      <c r="C42" s="8"/>
      <c r="D42" s="9"/>
      <c r="E42" s="19"/>
      <c r="F42" s="8"/>
    </row>
    <row r="43" spans="1:9" ht="51" x14ac:dyDescent="0.2">
      <c r="A43" s="18" t="s">
        <v>53</v>
      </c>
      <c r="B43" s="57"/>
      <c r="C43" s="17" t="s">
        <v>73</v>
      </c>
      <c r="D43" s="17" t="s">
        <v>43</v>
      </c>
      <c r="E43" s="17" t="s">
        <v>14</v>
      </c>
      <c r="F43" s="17" t="s">
        <v>16</v>
      </c>
    </row>
    <row r="44" spans="1:9" ht="14.25" x14ac:dyDescent="0.2">
      <c r="A44" s="13" t="s">
        <v>2</v>
      </c>
      <c r="B44" s="50"/>
      <c r="C44" s="16"/>
      <c r="D44" s="12" t="s">
        <v>1</v>
      </c>
      <c r="E44" s="11">
        <v>15.05</v>
      </c>
      <c r="F44" s="10">
        <f>C44*E44</f>
        <v>0</v>
      </c>
    </row>
    <row r="45" spans="1:9" ht="14.25" x14ac:dyDescent="0.2">
      <c r="A45" s="8"/>
      <c r="B45" s="53"/>
      <c r="C45" s="8"/>
      <c r="D45" s="9"/>
      <c r="E45" s="8"/>
      <c r="F45" s="8"/>
    </row>
    <row r="46" spans="1:9" ht="18" x14ac:dyDescent="0.25">
      <c r="A46" s="30" t="s">
        <v>0</v>
      </c>
      <c r="B46" s="52"/>
      <c r="C46" s="8"/>
      <c r="D46" s="9"/>
      <c r="E46" s="8"/>
      <c r="F46" s="32" t="e">
        <f>ROUND((F25-F41+SUM(F34:F40)+F44)*2,1)/2</f>
        <v>#DIV/0!</v>
      </c>
    </row>
    <row r="48" spans="1:9" x14ac:dyDescent="0.2">
      <c r="A48" s="85" t="s">
        <v>41</v>
      </c>
    </row>
    <row r="49" spans="1:6" ht="14.25" x14ac:dyDescent="0.2">
      <c r="A49" s="99" t="s">
        <v>42</v>
      </c>
      <c r="C49" s="91"/>
      <c r="D49" s="1" t="s">
        <v>40</v>
      </c>
    </row>
    <row r="50" spans="1:6" ht="14.25" x14ac:dyDescent="0.2">
      <c r="A50" s="99" t="s">
        <v>37</v>
      </c>
      <c r="C50" s="91"/>
    </row>
    <row r="51" spans="1:6" ht="14.25" x14ac:dyDescent="0.2">
      <c r="A51" s="99" t="s">
        <v>38</v>
      </c>
      <c r="C51" s="91"/>
    </row>
    <row r="52" spans="1:6" ht="14.25" x14ac:dyDescent="0.2">
      <c r="A52" s="99" t="s">
        <v>39</v>
      </c>
      <c r="C52" s="91"/>
    </row>
    <row r="54" spans="1:6" x14ac:dyDescent="0.2">
      <c r="A54" s="34" t="s">
        <v>7</v>
      </c>
      <c r="B54" s="60"/>
      <c r="C54" s="35"/>
    </row>
    <row r="55" spans="1:6" ht="12.75" customHeight="1" x14ac:dyDescent="0.2">
      <c r="A55" s="116" t="s">
        <v>6</v>
      </c>
      <c r="B55" s="116"/>
      <c r="C55" s="117"/>
    </row>
    <row r="56" spans="1:6" ht="12" customHeight="1" x14ac:dyDescent="0.2">
      <c r="A56" s="116" t="s">
        <v>13</v>
      </c>
      <c r="B56" s="116"/>
      <c r="C56" s="117"/>
    </row>
    <row r="57" spans="1:6" ht="12.75" customHeight="1" x14ac:dyDescent="0.2">
      <c r="A57" s="116" t="s">
        <v>58</v>
      </c>
      <c r="B57" s="116"/>
      <c r="C57" s="120"/>
      <c r="D57" s="120"/>
    </row>
    <row r="58" spans="1:6" ht="12.75" customHeight="1" x14ac:dyDescent="0.2">
      <c r="A58" s="116" t="s">
        <v>8</v>
      </c>
      <c r="B58" s="116"/>
      <c r="C58" s="117"/>
      <c r="D58" s="104"/>
    </row>
    <row r="59" spans="1:6" ht="12.75" customHeight="1" x14ac:dyDescent="0.2">
      <c r="A59" s="116" t="s">
        <v>76</v>
      </c>
      <c r="B59" s="116"/>
      <c r="C59" s="117"/>
      <c r="D59" s="105"/>
    </row>
    <row r="60" spans="1:6" ht="13.5" customHeight="1" x14ac:dyDescent="0.2">
      <c r="A60" s="116" t="s">
        <v>75</v>
      </c>
      <c r="B60" s="116"/>
      <c r="C60" s="117"/>
    </row>
    <row r="61" spans="1:6" ht="30" customHeight="1" x14ac:dyDescent="0.2">
      <c r="A61" s="114" t="s">
        <v>74</v>
      </c>
      <c r="B61" s="114"/>
      <c r="C61" s="115"/>
      <c r="D61" s="115"/>
      <c r="E61" s="115"/>
      <c r="F61" s="115"/>
    </row>
    <row r="62" spans="1:6" ht="30" customHeight="1" x14ac:dyDescent="0.2">
      <c r="A62" s="118" t="s">
        <v>60</v>
      </c>
      <c r="B62" s="118"/>
      <c r="C62" s="119"/>
      <c r="D62" s="119"/>
      <c r="E62" s="119"/>
      <c r="F62" s="119"/>
    </row>
    <row r="63" spans="1:6" ht="19.5" customHeight="1" x14ac:dyDescent="0.2">
      <c r="A63" s="108" t="s">
        <v>61</v>
      </c>
      <c r="B63" s="108"/>
      <c r="C63" s="109"/>
      <c r="D63" s="109"/>
      <c r="E63" s="109"/>
      <c r="F63" s="109"/>
    </row>
    <row r="65" spans="1:6" x14ac:dyDescent="0.2">
      <c r="A65" s="3"/>
      <c r="B65" s="61"/>
      <c r="C65" s="4"/>
      <c r="D65" s="4"/>
      <c r="E65" s="4"/>
      <c r="F65" s="3"/>
    </row>
    <row r="66" spans="1:6" ht="14.25" x14ac:dyDescent="0.2">
      <c r="A66" s="7" t="s">
        <v>9</v>
      </c>
      <c r="B66" s="53"/>
      <c r="C66" s="4"/>
      <c r="D66" s="4"/>
      <c r="E66" s="4"/>
      <c r="F66" s="3"/>
    </row>
    <row r="67" spans="1:6" x14ac:dyDescent="0.2">
      <c r="A67" s="39"/>
      <c r="B67" s="61"/>
      <c r="C67" s="4"/>
      <c r="D67" s="4"/>
      <c r="E67" s="4"/>
      <c r="F67" s="3"/>
    </row>
    <row r="68" spans="1:6" x14ac:dyDescent="0.2">
      <c r="A68" s="39"/>
      <c r="B68" s="61"/>
      <c r="C68" s="4"/>
      <c r="D68" s="4"/>
      <c r="E68" s="4"/>
      <c r="F68" s="3"/>
    </row>
    <row r="69" spans="1:6" x14ac:dyDescent="0.2">
      <c r="A69" s="37"/>
      <c r="B69" s="62"/>
      <c r="C69" s="5"/>
      <c r="D69" s="5"/>
      <c r="E69" s="5"/>
      <c r="F69" s="6"/>
    </row>
    <row r="70" spans="1:6" x14ac:dyDescent="0.2">
      <c r="A70" s="38"/>
      <c r="B70" s="62"/>
      <c r="C70" s="5"/>
      <c r="D70" s="5"/>
      <c r="E70" s="5"/>
      <c r="F70" s="3"/>
    </row>
    <row r="71" spans="1:6" x14ac:dyDescent="0.2">
      <c r="A71" s="6"/>
      <c r="B71" s="62"/>
      <c r="C71" s="5"/>
      <c r="D71" s="5"/>
      <c r="E71" s="5"/>
      <c r="F71" s="3"/>
    </row>
    <row r="72" spans="1:6" x14ac:dyDescent="0.2">
      <c r="A72" s="36"/>
      <c r="B72" s="63"/>
      <c r="C72" s="4"/>
      <c r="D72" s="4"/>
      <c r="E72" s="4"/>
      <c r="F72" s="3"/>
    </row>
  </sheetData>
  <sheetProtection algorithmName="SHA-512" hashValue="VMoetTI6SwZ/q1ZciMSGtCubr4gG9GPiAhbC3p5KZN/b7Y9VDTciVLLzRWXVsOW8MVl32fiIBumMGYswbnrUjA==" saltValue="Xh9vglzmXjt8fSV1MQgBww==" spinCount="100000" sheet="1" objects="1" scenarios="1"/>
  <mergeCells count="14">
    <mergeCell ref="A55:C55"/>
    <mergeCell ref="A1:C1"/>
    <mergeCell ref="C12:F12"/>
    <mergeCell ref="C13:F13"/>
    <mergeCell ref="C14:F14"/>
    <mergeCell ref="C15:F15"/>
    <mergeCell ref="A63:F63"/>
    <mergeCell ref="A56:C56"/>
    <mergeCell ref="A57:D57"/>
    <mergeCell ref="A58:C58"/>
    <mergeCell ref="A60:C60"/>
    <mergeCell ref="A61:F61"/>
    <mergeCell ref="A62:F62"/>
    <mergeCell ref="A59:C59"/>
  </mergeCells>
  <printOptions horizontalCentered="1"/>
  <pageMargins left="0.70866141732283472" right="0.51181102362204722" top="0.55118110236220474" bottom="0.55118110236220474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Abrechnung 1. Qtl 22</vt:lpstr>
      <vt:lpstr>Abrechnung 2. Qtl 22</vt:lpstr>
      <vt:lpstr>Abrechnung 3. Qtl 22 </vt:lpstr>
      <vt:lpstr>Abrechnung 4. Qtl 22  </vt:lpstr>
      <vt:lpstr>'Abrechnung 1. Qtl 22'!Druckbereich</vt:lpstr>
      <vt:lpstr>'Abrechnung 2. Qtl 22'!Druckbereich</vt:lpstr>
      <vt:lpstr>'Abrechnung 3. Qtl 22 '!Druckbereich</vt:lpstr>
      <vt:lpstr>'Abrechnung 4. Qtl 22  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"Non Profit" Spitex-Organisationen - Formulare für die Quartalsabrechnung</dc:title>
  <dc:creator>Alters- und Behindertenamt</dc:creator>
  <cp:lastModifiedBy>Levin Ryffel Adina, GSI-GA</cp:lastModifiedBy>
  <cp:lastPrinted>2021-11-24T15:11:04Z</cp:lastPrinted>
  <dcterms:created xsi:type="dcterms:W3CDTF">2014-02-12T07:04:40Z</dcterms:created>
  <dcterms:modified xsi:type="dcterms:W3CDTF">2022-12-22T08:45:01Z</dcterms:modified>
</cp:coreProperties>
</file>