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a8ha-cfs-user.infra.be.ch\a8ha-cfs-user\UserHomes\m7wn\Z_Systems\RedirectedFolders\Documents\Temp\"/>
    </mc:Choice>
  </mc:AlternateContent>
  <bookViews>
    <workbookView xWindow="0" yWindow="0" windowWidth="19200" windowHeight="6930"/>
  </bookViews>
  <sheets>
    <sheet name="ausserkantonale" sheetId="1" r:id="rId1"/>
    <sheet name="Selbstzahler" sheetId="14" r:id="rId2"/>
    <sheet name="IV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3" l="1"/>
  <c r="C6" i="14"/>
  <c r="C6" i="1"/>
  <c r="F5" i="1" l="1"/>
  <c r="H5" i="1" s="1"/>
  <c r="F4" i="1"/>
  <c r="H4" i="1" s="1"/>
  <c r="F3" i="1"/>
  <c r="F5" i="14"/>
  <c r="H5" i="14" s="1"/>
  <c r="F4" i="14"/>
  <c r="H4" i="14" s="1"/>
  <c r="F3" i="14"/>
  <c r="F6" i="14" s="1"/>
  <c r="F4" i="3"/>
  <c r="F5" i="3"/>
  <c r="F6" i="1" l="1"/>
  <c r="H3" i="1"/>
  <c r="H3" i="14"/>
  <c r="H6" i="1" l="1"/>
  <c r="G6" i="1" s="1"/>
  <c r="H6" i="14"/>
  <c r="G6" i="14" s="1"/>
  <c r="H5" i="3"/>
  <c r="H4" i="3"/>
  <c r="F3" i="3"/>
  <c r="F6" i="3" l="1"/>
  <c r="H3" i="3"/>
  <c r="H6" i="3" l="1"/>
  <c r="G6" i="3" s="1"/>
</calcChain>
</file>

<file path=xl/sharedStrings.xml><?xml version="1.0" encoding="utf-8"?>
<sst xmlns="http://schemas.openxmlformats.org/spreadsheetml/2006/main" count="39" uniqueCount="15">
  <si>
    <t>Abrechnungszeitraum</t>
  </si>
  <si>
    <t>AHV-Nr.</t>
  </si>
  <si>
    <t>von</t>
  </si>
  <si>
    <t>bis</t>
  </si>
  <si>
    <t>Anzahl Tage</t>
  </si>
  <si>
    <t>Pflegestufe</t>
  </si>
  <si>
    <t>gewichtete Tage</t>
  </si>
  <si>
    <t>Total</t>
  </si>
  <si>
    <t>Selbstzahler</t>
  </si>
  <si>
    <t>rote Zahlen sind ins eRV-Portal zu übertragen</t>
  </si>
  <si>
    <t>grüne Daten sind veränderbar</t>
  </si>
  <si>
    <t>Spalte1</t>
  </si>
  <si>
    <t>IV/&lt;65</t>
  </si>
  <si>
    <t>Ausserkantonal</t>
  </si>
  <si>
    <t xml:space="preserve">um eine Zeile einzufügen, Cursor ins Feld der letzten Pflegestufe stellen und die Tabulatortaste drücken.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</si>
</sst>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  <numFmt numFmtId="168" formatCode="0.0"/>
  </numFmts>
  <fonts count="28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11"/>
      <color rgb="FF00B050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name val="Arial"/>
      <family val="2"/>
      <scheme val="minor"/>
    </font>
    <font>
      <b/>
      <sz val="11"/>
      <color theme="9"/>
      <name val="Arial"/>
      <family val="2"/>
      <scheme val="minor"/>
    </font>
    <font>
      <sz val="11"/>
      <color theme="9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35">
    <xf numFmtId="0" fontId="0" fillId="0" borderId="0" xfId="0"/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19" fillId="0" borderId="0" xfId="0" applyFont="1" applyProtection="1">
      <protection locked="0"/>
    </xf>
    <xf numFmtId="1" fontId="23" fillId="0" borderId="0" xfId="0" applyNumberFormat="1" applyFont="1" applyProtection="1">
      <protection locked="0"/>
    </xf>
    <xf numFmtId="14" fontId="23" fillId="0" borderId="0" xfId="0" applyNumberFormat="1" applyFont="1" applyProtection="1">
      <protection locked="0"/>
    </xf>
    <xf numFmtId="1" fontId="23" fillId="0" borderId="0" xfId="47" applyNumberFormat="1" applyFont="1" applyProtection="1">
      <protection locked="0"/>
    </xf>
    <xf numFmtId="0" fontId="23" fillId="0" borderId="0" xfId="0" applyFont="1" applyProtection="1">
      <protection locked="0"/>
    </xf>
    <xf numFmtId="0" fontId="23" fillId="0" borderId="0" xfId="0" applyFont="1"/>
    <xf numFmtId="0" fontId="22" fillId="0" borderId="0" xfId="0" applyFont="1"/>
    <xf numFmtId="0" fontId="0" fillId="0" borderId="0" xfId="0" applyFont="1"/>
    <xf numFmtId="0" fontId="25" fillId="0" borderId="0" xfId="0" applyFont="1"/>
    <xf numFmtId="0" fontId="25" fillId="0" borderId="0" xfId="0" applyFont="1" applyProtection="1">
      <protection hidden="1"/>
    </xf>
    <xf numFmtId="0" fontId="25" fillId="0" borderId="0" xfId="0" applyFont="1" applyProtection="1">
      <protection locked="0"/>
    </xf>
    <xf numFmtId="0" fontId="0" fillId="0" borderId="0" xfId="0" applyFont="1" applyProtection="1">
      <protection hidden="1"/>
    </xf>
    <xf numFmtId="0" fontId="24" fillId="0" borderId="0" xfId="0" applyFont="1" applyProtection="1"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0" fontId="22" fillId="0" borderId="0" xfId="0" applyFont="1" applyProtection="1">
      <protection locked="0"/>
    </xf>
    <xf numFmtId="168" fontId="22" fillId="0" borderId="0" xfId="0" applyNumberFormat="1" applyFont="1" applyProtection="1">
      <protection locked="0"/>
    </xf>
    <xf numFmtId="0" fontId="27" fillId="0" borderId="0" xfId="0" applyFont="1" applyProtection="1">
      <protection hidden="1"/>
    </xf>
    <xf numFmtId="0" fontId="25" fillId="0" borderId="0" xfId="0" applyFont="1" applyProtection="1"/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7" fillId="0" borderId="0" xfId="0" applyNumberFormat="1" applyFont="1" applyAlignment="1" applyProtection="1">
      <protection locked="0"/>
    </xf>
    <xf numFmtId="0" fontId="27" fillId="0" borderId="0" xfId="0" applyFont="1" applyProtection="1">
      <protection locked="0"/>
    </xf>
    <xf numFmtId="168" fontId="27" fillId="0" borderId="0" xfId="0" applyNumberFormat="1" applyFont="1" applyProtection="1">
      <protection locked="0"/>
    </xf>
    <xf numFmtId="0" fontId="26" fillId="0" borderId="0" xfId="0" applyFont="1" applyProtection="1">
      <protection locked="0"/>
    </xf>
    <xf numFmtId="0" fontId="20" fillId="0" borderId="0" xfId="0" applyFont="1" applyProtection="1">
      <protection locked="0"/>
    </xf>
    <xf numFmtId="168" fontId="20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0" fontId="27" fillId="0" borderId="0" xfId="0" applyFont="1"/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scheme val="minor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scheme val="minor"/>
      </font>
      <numFmt numFmtId="168" formatCode="0.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Arial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Arial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"/>
        <scheme val="minor"/>
      </font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scheme val="minor"/>
      </font>
      <numFmt numFmtId="168" formatCode="0.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scheme val="minor"/>
      </font>
      <protection locked="0" hidden="0"/>
    </dxf>
    <dxf>
      <protection locked="0" hidden="0"/>
    </dxf>
    <dxf>
      <numFmt numFmtId="1" formatCode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scheme val="minor"/>
      </font>
      <numFmt numFmtId="168" formatCode="0.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Arial"/>
        <scheme val="minor"/>
      </font>
      <numFmt numFmtId="0" formatCode="General"/>
      <alignment horizontal="general" vertical="bottom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Arial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Arial"/>
        <scheme val="minor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Arial"/>
        <scheme val="minor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Arial"/>
        <scheme val="minor"/>
      </font>
      <numFmt numFmtId="1" formatCode="0"/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Arial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Arial"/>
        <scheme val="minor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Arial"/>
        <scheme val="minor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Arial"/>
        <scheme val="minor"/>
      </font>
      <numFmt numFmtId="1" formatCode="0"/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ables/table1.xml><?xml version="1.0" encoding="utf-8"?>
<table xmlns="http://schemas.openxmlformats.org/spreadsheetml/2006/main" id="1" name="Tabelle1" displayName="Tabelle1" ref="B2:H6" totalsRowCount="1" headerRowDxfId="29" dataDxfId="27" totalsRowDxfId="28">
  <autoFilter ref="B2:H5"/>
  <tableColumns count="7">
    <tableColumn id="1" name="Spalte1" totalsRowLabel="Total" dataDxfId="26" totalsRowDxfId="21"/>
    <tableColumn id="2" name="AHV-Nr." totalsRowFunction="custom" dataDxfId="14" totalsRowDxfId="20" dataCellStyle="Komma">
      <totalsRowFormula>SUM(IF(FREQUENCY(C3:C5,C3:C5)&gt;0,1))</totalsRowFormula>
    </tableColumn>
    <tableColumn id="3" name="von" dataDxfId="25" totalsRowDxfId="19"/>
    <tableColumn id="4" name="bis" dataDxfId="24" totalsRowDxfId="18"/>
    <tableColumn id="5" name="Anzahl Tage" totalsRowFunction="sum" dataDxfId="23" totalsRowDxfId="17">
      <calculatedColumnFormula>SUM(E3-D3)+1</calculatedColumnFormula>
    </tableColumn>
    <tableColumn id="6" name="Pflegestufe" totalsRowFunction="custom" dataDxfId="22" totalsRowDxfId="16">
      <totalsRowFormula>+Tabelle1[[#Totals],[gewichtete Tage]]/Tabelle1[[#Totals],[Anzahl Tage]]</totalsRowFormula>
    </tableColumn>
    <tableColumn id="7" name="gewichtete Tage" totalsRowFunction="sum" dataDxfId="30" totalsRowDxfId="15">
      <calculatedColumnFormula>+Tabelle1[[#This Row],[Anzahl Tage]]*Tabelle1[[#This Row],[Pflegestufe]]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6" name="Tabelle57" displayName="Tabelle57" ref="B2:H6" totalsRowCount="1">
  <autoFilter ref="B2:H5"/>
  <tableColumns count="7">
    <tableColumn id="1" name="Spalte1" totalsRowLabel="Total" dataDxfId="43" totalsRowDxfId="13"/>
    <tableColumn id="2" name="AHV-Nr." totalsRowFunction="custom" dataDxfId="42" totalsRowDxfId="12">
      <totalsRowFormula>SUM(IF(FREQUENCY(C3:C5,C3:C5)&gt;0,1))</totalsRowFormula>
    </tableColumn>
    <tableColumn id="3" name="von" dataDxfId="41" totalsRowDxfId="11"/>
    <tableColumn id="4" name="bis" dataDxfId="40" totalsRowDxfId="10"/>
    <tableColumn id="5" name="Anzahl Tage" totalsRowFunction="sum" dataDxfId="39" totalsRowDxfId="9">
      <calculatedColumnFormula>SUM(E3-D3)+1</calculatedColumnFormula>
    </tableColumn>
    <tableColumn id="6" name="Pflegestufe" totalsRowFunction="custom" dataDxfId="38" totalsRowDxfId="8">
      <totalsRowFormula>H6/F6</totalsRowFormula>
    </tableColumn>
    <tableColumn id="7" name="gewichtete Tage" totalsRowFunction="sum" dataDxfId="37" totalsRowDxfId="7">
      <calculatedColumnFormula>F3*G3</calculatedColumnFormula>
    </tableColumn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5" name="Tabelle5" displayName="Tabelle5" ref="B2:H6" totalsRowCount="1">
  <autoFilter ref="B2:H5"/>
  <tableColumns count="7">
    <tableColumn id="1" name="Spalte1" totalsRowLabel="Total" dataDxfId="36" totalsRowDxfId="6"/>
    <tableColumn id="2" name="AHV-Nr." totalsRowFunction="custom" dataDxfId="35" totalsRowDxfId="5">
      <totalsRowFormula>SUM(IF(FREQUENCY(C3:C5,C3:C5)&gt;0,1))</totalsRowFormula>
    </tableColumn>
    <tableColumn id="3" name="von" dataDxfId="34" totalsRowDxfId="4"/>
    <tableColumn id="4" name="bis" dataDxfId="33" totalsRowDxfId="3"/>
    <tableColumn id="5" name="Anzahl Tage" totalsRowFunction="sum" dataDxfId="32" totalsRowDxfId="2">
      <calculatedColumnFormula>SUM(E3-D3)+1</calculatedColumnFormula>
    </tableColumn>
    <tableColumn id="6" name="Pflegestufe" totalsRowFunction="custom" dataDxfId="31" totalsRowDxfId="1">
      <totalsRowFormula>H6/F6</totalsRowFormula>
    </tableColumn>
    <tableColumn id="7" name="gewichtete Tage" totalsRowFunction="sum" totalsRowDxfId="0">
      <calculatedColumnFormula>F3*G3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B1:H14"/>
  <sheetViews>
    <sheetView tabSelected="1" view="pageLayout" zoomScale="120" zoomScaleNormal="100" zoomScalePageLayoutView="120" workbookViewId="0">
      <selection activeCell="G5" sqref="G5"/>
    </sheetView>
  </sheetViews>
  <sheetFormatPr baseColWidth="10" defaultRowHeight="14.25" x14ac:dyDescent="0.2"/>
  <cols>
    <col min="1" max="1" width="6.5" style="2" customWidth="1"/>
    <col min="2" max="2" width="11.625" style="2" customWidth="1"/>
    <col min="3" max="3" width="14.5" style="2" bestFit="1" customWidth="1"/>
    <col min="4" max="5" width="11.625" style="2" customWidth="1"/>
    <col min="6" max="6" width="13.75" style="2" bestFit="1" customWidth="1"/>
    <col min="7" max="7" width="13" style="2" bestFit="1" customWidth="1"/>
    <col min="8" max="8" width="17" style="13" hidden="1" customWidth="1"/>
    <col min="9" max="10" width="7.125" style="2" customWidth="1"/>
    <col min="11" max="16384" width="11" style="2"/>
  </cols>
  <sheetData>
    <row r="1" spans="2:8" s="25" customFormat="1" ht="25.5" customHeight="1" x14ac:dyDescent="0.2">
      <c r="B1" s="16" t="s">
        <v>13</v>
      </c>
      <c r="C1" s="17"/>
      <c r="D1" s="24" t="s">
        <v>0</v>
      </c>
      <c r="E1" s="24"/>
      <c r="H1" s="26"/>
    </row>
    <row r="2" spans="2:8" x14ac:dyDescent="0.2">
      <c r="B2" s="15" t="s">
        <v>11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13" t="s">
        <v>6</v>
      </c>
    </row>
    <row r="3" spans="2:8" x14ac:dyDescent="0.2">
      <c r="C3" s="4">
        <v>7560000000507</v>
      </c>
      <c r="D3" s="5">
        <v>44927</v>
      </c>
      <c r="E3" s="5">
        <v>44941</v>
      </c>
      <c r="F3" s="23">
        <f>SUM(E3-D3)+1</f>
        <v>15</v>
      </c>
      <c r="G3" s="7">
        <v>3</v>
      </c>
      <c r="H3" s="13">
        <f>+Tabelle1[[#This Row],[Anzahl Tage]]*Tabelle1[[#This Row],[Pflegestufe]]</f>
        <v>45</v>
      </c>
    </row>
    <row r="4" spans="2:8" x14ac:dyDescent="0.2">
      <c r="C4" s="4">
        <v>7560000000507</v>
      </c>
      <c r="D4" s="5">
        <v>45001</v>
      </c>
      <c r="E4" s="5">
        <v>45016</v>
      </c>
      <c r="F4" s="23">
        <f t="shared" ref="F4:F5" si="0">SUM(E4-D4)+1</f>
        <v>16</v>
      </c>
      <c r="G4" s="7">
        <v>6</v>
      </c>
      <c r="H4" s="13">
        <f>+Tabelle1[[#This Row],[Anzahl Tage]]*Tabelle1[[#This Row],[Pflegestufe]]</f>
        <v>96</v>
      </c>
    </row>
    <row r="5" spans="2:8" x14ac:dyDescent="0.2">
      <c r="C5" s="6">
        <v>7560000000675</v>
      </c>
      <c r="D5" s="5">
        <v>44927</v>
      </c>
      <c r="E5" s="5">
        <v>44957</v>
      </c>
      <c r="F5" s="23">
        <f t="shared" si="0"/>
        <v>31</v>
      </c>
      <c r="G5" s="7">
        <v>5</v>
      </c>
      <c r="H5" s="13">
        <f>+Tabelle1[[#This Row],[Anzahl Tage]]*Tabelle1[[#This Row],[Pflegestufe]]</f>
        <v>155</v>
      </c>
    </row>
    <row r="6" spans="2:8" x14ac:dyDescent="0.2">
      <c r="B6" s="2" t="s">
        <v>7</v>
      </c>
      <c r="C6" s="27">
        <f>SUM(IF(FREQUENCY(C3:C5,C3:C5)&gt;0,1))</f>
        <v>2</v>
      </c>
      <c r="D6" s="28"/>
      <c r="E6" s="28"/>
      <c r="F6" s="28">
        <f>SUBTOTAL(109,Tabelle1[Anzahl Tage])</f>
        <v>62</v>
      </c>
      <c r="G6" s="29">
        <f>+Tabelle1[[#Totals],[gewichtete Tage]]/Tabelle1[[#Totals],[Anzahl Tage]]</f>
        <v>4.774193548387097</v>
      </c>
      <c r="H6" s="28">
        <f>SUBTOTAL(109,Tabelle1[gewichtete Tage])</f>
        <v>296</v>
      </c>
    </row>
    <row r="7" spans="2:8" x14ac:dyDescent="0.2">
      <c r="B7" s="20" t="s">
        <v>9</v>
      </c>
    </row>
    <row r="8" spans="2:8" x14ac:dyDescent="0.2">
      <c r="B8" s="7" t="s">
        <v>10</v>
      </c>
    </row>
    <row r="9" spans="2:8" x14ac:dyDescent="0.2">
      <c r="B9" s="2" t="s">
        <v>14</v>
      </c>
      <c r="C9" s="6"/>
      <c r="D9" s="5"/>
      <c r="E9" s="5"/>
      <c r="G9" s="7"/>
    </row>
    <row r="10" spans="2:8" x14ac:dyDescent="0.2">
      <c r="C10" s="6"/>
      <c r="D10" s="5"/>
      <c r="E10" s="5"/>
      <c r="G10" s="7"/>
    </row>
    <row r="11" spans="2:8" ht="15" x14ac:dyDescent="0.25">
      <c r="B11" s="3"/>
      <c r="C11" s="30"/>
      <c r="D11" s="31"/>
      <c r="E11" s="31"/>
      <c r="F11" s="30"/>
      <c r="G11" s="32"/>
    </row>
    <row r="12" spans="2:8" ht="15" x14ac:dyDescent="0.25">
      <c r="B12" s="3"/>
      <c r="C12" s="30"/>
      <c r="D12" s="31"/>
      <c r="E12" s="31"/>
      <c r="F12" s="33"/>
      <c r="G12" s="32"/>
    </row>
    <row r="13" spans="2:8" x14ac:dyDescent="0.2">
      <c r="B13" s="20"/>
    </row>
    <row r="14" spans="2:8" x14ac:dyDescent="0.2">
      <c r="B14" s="7"/>
    </row>
  </sheetData>
  <sheetProtection insertRows="0" deleteRows="0" selectLockedCells="1"/>
  <mergeCells count="1">
    <mergeCell ref="D1:E1"/>
  </mergeCells>
  <pageMargins left="0.34251968503937008" right="0.39370078740157483" top="1.1811023622047245" bottom="0.59055118110236227" header="0.20472440944881892" footer="0.31496062992125984"/>
  <pageSetup paperSize="9" orientation="landscape" r:id="rId1"/>
  <headerFooter scaleWithDoc="0">
    <oddHeader>&amp;L&amp;G</oddHeader>
    <oddFooter>&amp;L&amp;7   &amp;C&amp;7   &amp;R&amp;7&amp;P/&amp;N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1:I10"/>
  <sheetViews>
    <sheetView view="pageLayout" zoomScale="120" zoomScaleNormal="100" zoomScalePageLayoutView="120" workbookViewId="0">
      <selection activeCell="G5" sqref="G5"/>
    </sheetView>
  </sheetViews>
  <sheetFormatPr baseColWidth="10" defaultRowHeight="14.25" x14ac:dyDescent="0.2"/>
  <cols>
    <col min="1" max="1" width="6.5" customWidth="1"/>
    <col min="2" max="2" width="11.625" customWidth="1"/>
    <col min="3" max="3" width="14.5" bestFit="1" customWidth="1"/>
    <col min="4" max="5" width="11.625" customWidth="1"/>
    <col min="6" max="6" width="13.75" bestFit="1" customWidth="1"/>
    <col min="7" max="7" width="13" bestFit="1" customWidth="1"/>
    <col min="8" max="8" width="15.875" style="10" hidden="1" customWidth="1"/>
  </cols>
  <sheetData>
    <row r="1" spans="2:9" s="18" customFormat="1" ht="25.5" customHeight="1" x14ac:dyDescent="0.2">
      <c r="B1" s="16" t="s">
        <v>8</v>
      </c>
      <c r="C1" s="17"/>
      <c r="D1" s="24" t="s">
        <v>0</v>
      </c>
      <c r="E1" s="24"/>
      <c r="H1" s="19"/>
    </row>
    <row r="2" spans="2:9" x14ac:dyDescent="0.2">
      <c r="B2" s="15" t="s">
        <v>11</v>
      </c>
      <c r="C2" s="2" t="s">
        <v>1</v>
      </c>
      <c r="D2" s="2" t="s">
        <v>2</v>
      </c>
      <c r="E2" s="2" t="s">
        <v>3</v>
      </c>
      <c r="F2" t="s">
        <v>4</v>
      </c>
      <c r="G2" t="s">
        <v>5</v>
      </c>
      <c r="H2" s="11" t="s">
        <v>6</v>
      </c>
      <c r="I2" s="10"/>
    </row>
    <row r="3" spans="2:9" x14ac:dyDescent="0.2">
      <c r="B3" s="2"/>
      <c r="C3" s="4">
        <v>7560000000507</v>
      </c>
      <c r="D3" s="5">
        <v>44927</v>
      </c>
      <c r="E3" s="5">
        <v>44941</v>
      </c>
      <c r="F3" s="11">
        <f>SUM(E3-D3)+1</f>
        <v>15</v>
      </c>
      <c r="G3" s="7">
        <v>3</v>
      </c>
      <c r="H3" s="12">
        <f t="shared" ref="H3:H5" si="0">F3*G3</f>
        <v>45</v>
      </c>
      <c r="I3" s="14"/>
    </row>
    <row r="4" spans="2:9" x14ac:dyDescent="0.2">
      <c r="B4" s="2"/>
      <c r="C4" s="4">
        <v>7560000000507</v>
      </c>
      <c r="D4" s="5">
        <v>45001</v>
      </c>
      <c r="E4" s="5">
        <v>45016</v>
      </c>
      <c r="F4" s="11">
        <f t="shared" ref="F4:F5" si="1">SUM(E4-D4)+1</f>
        <v>16</v>
      </c>
      <c r="G4" s="7">
        <v>6</v>
      </c>
      <c r="H4" s="12">
        <f t="shared" si="0"/>
        <v>96</v>
      </c>
      <c r="I4" s="14"/>
    </row>
    <row r="5" spans="2:9" x14ac:dyDescent="0.2">
      <c r="B5" s="2"/>
      <c r="C5" s="6">
        <v>7560000000675</v>
      </c>
      <c r="D5" s="5">
        <v>44927</v>
      </c>
      <c r="E5" s="5">
        <v>45016</v>
      </c>
      <c r="F5" s="11">
        <f t="shared" si="1"/>
        <v>90</v>
      </c>
      <c r="G5" s="7">
        <v>4</v>
      </c>
      <c r="H5" s="12">
        <f t="shared" si="0"/>
        <v>360</v>
      </c>
      <c r="I5" s="14"/>
    </row>
    <row r="6" spans="2:9" x14ac:dyDescent="0.2">
      <c r="B6" s="2" t="s">
        <v>7</v>
      </c>
      <c r="C6" s="28">
        <f>SUM(IF(FREQUENCY(C3:C5,C3:C5)&gt;0,1))</f>
        <v>2</v>
      </c>
      <c r="D6" s="28"/>
      <c r="E6" s="28"/>
      <c r="F6" s="34">
        <f>SUBTOTAL(109,Tabelle57[Anzahl Tage])</f>
        <v>121</v>
      </c>
      <c r="G6" s="29">
        <f>H6/F6</f>
        <v>4.1404958677685952</v>
      </c>
      <c r="H6" s="12">
        <f>SUBTOTAL(109,Tabelle57[gewichtete Tage])</f>
        <v>501</v>
      </c>
    </row>
    <row r="7" spans="2:9" x14ac:dyDescent="0.2">
      <c r="B7" s="9" t="s">
        <v>9</v>
      </c>
      <c r="H7" s="11"/>
    </row>
    <row r="8" spans="2:9" x14ac:dyDescent="0.2">
      <c r="B8" s="8" t="s">
        <v>10</v>
      </c>
      <c r="H8" s="11"/>
    </row>
    <row r="9" spans="2:9" x14ac:dyDescent="0.2">
      <c r="B9" s="2" t="s">
        <v>14</v>
      </c>
    </row>
    <row r="10" spans="2:9" x14ac:dyDescent="0.2">
      <c r="B10" s="8"/>
    </row>
  </sheetData>
  <mergeCells count="1">
    <mergeCell ref="D1:E1"/>
  </mergeCells>
  <pageMargins left="0.34251968503937008" right="0.39370078740157483" top="1.1811023622047245" bottom="0.59055118110236227" header="0.20472440944881892" footer="0.31496062992125984"/>
  <pageSetup paperSize="9" orientation="landscape" r:id="rId1"/>
  <headerFooter scaleWithDoc="0">
    <oddHeader>&amp;L&amp;G</oddHeader>
    <oddFooter>&amp;L&amp;7   &amp;C&amp;7   &amp;R&amp;7&amp;P/&amp;N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B1:I9"/>
  <sheetViews>
    <sheetView view="pageLayout" zoomScale="120" zoomScaleNormal="100" zoomScalePageLayoutView="120" workbookViewId="0">
      <selection activeCell="G5" sqref="G5"/>
    </sheetView>
  </sheetViews>
  <sheetFormatPr baseColWidth="10" defaultColWidth="10.875" defaultRowHeight="14.25" x14ac:dyDescent="0.2"/>
  <cols>
    <col min="1" max="1" width="6.5" customWidth="1"/>
    <col min="2" max="2" width="11.625" customWidth="1"/>
    <col min="3" max="3" width="14.5" bestFit="1" customWidth="1"/>
    <col min="4" max="5" width="11.5" customWidth="1"/>
    <col min="6" max="6" width="13.75" bestFit="1" customWidth="1"/>
    <col min="7" max="7" width="13" bestFit="1" customWidth="1"/>
    <col min="8" max="8" width="15.875" style="11" hidden="1" customWidth="1"/>
    <col min="9" max="9" width="5.5" customWidth="1"/>
  </cols>
  <sheetData>
    <row r="1" spans="2:9" s="18" customFormat="1" ht="25.5" customHeight="1" x14ac:dyDescent="0.2">
      <c r="B1" s="16" t="s">
        <v>12</v>
      </c>
      <c r="C1" s="17"/>
      <c r="D1" s="24" t="s">
        <v>0</v>
      </c>
      <c r="E1" s="24"/>
      <c r="H1" s="19"/>
    </row>
    <row r="2" spans="2:9" x14ac:dyDescent="0.2">
      <c r="B2" s="15" t="s">
        <v>11</v>
      </c>
      <c r="C2" s="2" t="s">
        <v>1</v>
      </c>
      <c r="D2" s="2" t="s">
        <v>2</v>
      </c>
      <c r="E2" s="2" t="s">
        <v>3</v>
      </c>
      <c r="F2" t="s">
        <v>4</v>
      </c>
      <c r="G2" t="s">
        <v>5</v>
      </c>
      <c r="H2" s="11" t="s">
        <v>6</v>
      </c>
    </row>
    <row r="3" spans="2:9" x14ac:dyDescent="0.2">
      <c r="B3" s="2"/>
      <c r="C3" s="4">
        <v>7560000000507</v>
      </c>
      <c r="D3" s="5">
        <v>44927</v>
      </c>
      <c r="E3" s="5">
        <v>44941</v>
      </c>
      <c r="F3" s="11">
        <f>SUM(E3-D3)+1</f>
        <v>15</v>
      </c>
      <c r="G3" s="7">
        <v>3</v>
      </c>
      <c r="H3" s="12">
        <f>F3*G3</f>
        <v>45</v>
      </c>
      <c r="I3" s="1"/>
    </row>
    <row r="4" spans="2:9" x14ac:dyDescent="0.2">
      <c r="B4" s="2"/>
      <c r="C4" s="4">
        <v>7560000000507</v>
      </c>
      <c r="D4" s="5">
        <v>45001</v>
      </c>
      <c r="E4" s="5">
        <v>45016</v>
      </c>
      <c r="F4" s="11">
        <f t="shared" ref="F4:F5" si="0">SUM(E4-D4)+1</f>
        <v>16</v>
      </c>
      <c r="G4" s="7">
        <v>6</v>
      </c>
      <c r="H4" s="12">
        <f>F4*G4</f>
        <v>96</v>
      </c>
      <c r="I4" s="1"/>
    </row>
    <row r="5" spans="2:9" x14ac:dyDescent="0.2">
      <c r="B5" s="2"/>
      <c r="C5" s="6">
        <v>7560000000675</v>
      </c>
      <c r="D5" s="5">
        <v>44927</v>
      </c>
      <c r="E5" s="5">
        <v>45016</v>
      </c>
      <c r="F5" s="11">
        <f t="shared" si="0"/>
        <v>90</v>
      </c>
      <c r="G5" s="7">
        <v>4</v>
      </c>
      <c r="H5" s="12">
        <f>F5*G5</f>
        <v>360</v>
      </c>
      <c r="I5" s="1"/>
    </row>
    <row r="6" spans="2:9" x14ac:dyDescent="0.2">
      <c r="B6" s="2" t="s">
        <v>7</v>
      </c>
      <c r="C6" s="20">
        <f>SUM(IF(FREQUENCY(C3:C5,C3:C5)&gt;0,1))</f>
        <v>2</v>
      </c>
      <c r="D6" s="7"/>
      <c r="E6" s="7"/>
      <c r="F6" s="9">
        <f>SUBTOTAL(109,Tabelle5[Anzahl Tage])</f>
        <v>121</v>
      </c>
      <c r="G6" s="21">
        <f>H6/F6</f>
        <v>4.1404958677685952</v>
      </c>
      <c r="H6" s="22">
        <f>SUBTOTAL(109,Tabelle5[gewichtete Tage])</f>
        <v>501</v>
      </c>
    </row>
    <row r="7" spans="2:9" x14ac:dyDescent="0.2">
      <c r="B7" s="9" t="s">
        <v>9</v>
      </c>
    </row>
    <row r="8" spans="2:9" x14ac:dyDescent="0.2">
      <c r="B8" s="8" t="s">
        <v>10</v>
      </c>
    </row>
    <row r="9" spans="2:9" x14ac:dyDescent="0.2">
      <c r="B9" s="2" t="s">
        <v>14</v>
      </c>
    </row>
  </sheetData>
  <mergeCells count="1">
    <mergeCell ref="D1:E1"/>
  </mergeCells>
  <pageMargins left="0.34251968503937008" right="0.39370078740157483" top="1.1811023622047245" bottom="0.59055118110236227" header="0.20472440944881892" footer="0.31496062992125984"/>
  <pageSetup paperSize="9" orientation="landscape" r:id="rId1"/>
  <headerFooter scaleWithDoc="0">
    <oddHeader>&amp;L&amp;G</oddHeader>
    <oddFooter>&amp;L&amp;7   &amp;C&amp;7   &amp;R&amp;7&amp;P/&amp;N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ausserkantonale</vt:lpstr>
      <vt:lpstr>Selbstzahler</vt:lpstr>
      <vt:lpstr>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Aebi Doris, GSI-GA</dc:creator>
  <dc:description>V01-2020-02-06</dc:description>
  <cp:lastModifiedBy>Bäni Karin, GSI-GS</cp:lastModifiedBy>
  <cp:lastPrinted>2023-07-12T11:31:31Z</cp:lastPrinted>
  <dcterms:created xsi:type="dcterms:W3CDTF">2017-01-27T10:03:10Z</dcterms:created>
  <dcterms:modified xsi:type="dcterms:W3CDTF">2023-07-20T08:33:32Z</dcterms:modified>
</cp:coreProperties>
</file>