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_ZV_ALBA\Fachapplikationen\Adobe AEM-WCM (Web)\Internet\Dokumente_DE\04_Formulare Bewilligungen Gesuche\04_4_Leistungen für Kinder und Jugendliche\"/>
    </mc:Choice>
  </mc:AlternateContent>
  <bookViews>
    <workbookView xWindow="-15" yWindow="-15" windowWidth="14400" windowHeight="15630" tabRatio="906"/>
  </bookViews>
  <sheets>
    <sheet name="Deckblatt" sheetId="1" r:id="rId1"/>
    <sheet name="Stammdaten" sheetId="2" r:id="rId2"/>
    <sheet name="Leistungen_planen " sheetId="3" r:id="rId3"/>
    <sheet name="Finanzen_planen" sheetId="4" r:id="rId4"/>
    <sheet name="Referenzwert" sheetId="6" r:id="rId5"/>
    <sheet name="Kapitalkosten" sheetId="9" r:id="rId6"/>
    <sheet name="Übersicht_pro_Angebot" sheetId="5" r:id="rId7"/>
    <sheet name="Anhang_1" sheetId="10" r:id="rId8"/>
    <sheet name="Auszahlungsbeleg" sheetId="8" state="hidden" r:id="rId9"/>
  </sheets>
  <definedNames>
    <definedName name="_1Excel_BuiltIn_Print_Area_5_1" localSheetId="7">Anhang_1!$A$1:$D$66</definedName>
    <definedName name="_1Excel_BuiltIn_Print_Area_5_1">Übersicht_pro_Angebot!$A$1:$H$64</definedName>
    <definedName name="_xlnm.Print_Area" localSheetId="7">Anhang_1!$A$1:$L$74</definedName>
    <definedName name="_xlnm.Print_Area" localSheetId="8">Auszahlungsbeleg!$A$1:$D$43</definedName>
    <definedName name="_xlnm.Print_Area" localSheetId="0">Deckblatt!$A$1:$A$26</definedName>
    <definedName name="_xlnm.Print_Area" localSheetId="3">Finanzen_planen!$A$1:$CE$66</definedName>
    <definedName name="_xlnm.Print_Area" localSheetId="5">Kapitalkosten!$A$1:$O$88</definedName>
    <definedName name="_xlnm.Print_Area" localSheetId="2">'Leistungen_planen '!$A$1:$M$91</definedName>
    <definedName name="_xlnm.Print_Area" localSheetId="4">Referenzwert!$A$1:$D$48</definedName>
    <definedName name="_xlnm.Print_Area" localSheetId="1">Stammdaten!$A$1:$C$40</definedName>
    <definedName name="_xlnm.Print_Area" localSheetId="6">Übersicht_pro_Angebot!$A$1:$K$63</definedName>
    <definedName name="_xlnm.Print_Titles" localSheetId="7">Anhang_1!$1:$7</definedName>
    <definedName name="_xlnm.Print_Titles" localSheetId="3">Finanzen_planen!$A:$B</definedName>
    <definedName name="_xlnm.Print_Titles" localSheetId="2">'Leistungen_planen '!$1:$1</definedName>
    <definedName name="_xlnm.Print_Titles" localSheetId="6">Übersicht_pro_Angebot!$1:$4</definedName>
    <definedName name="Excel_BuiltIn_Print_Area_1">Deckblatt!$A$1:$A$32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10" l="1"/>
  <c r="D54" i="10"/>
  <c r="D50" i="10"/>
  <c r="D46" i="10"/>
  <c r="D42" i="10"/>
  <c r="D37" i="10"/>
  <c r="D33" i="10"/>
  <c r="D19" i="10"/>
  <c r="D15" i="10"/>
  <c r="D11" i="10"/>
  <c r="C58" i="10"/>
  <c r="C54" i="10"/>
  <c r="C50" i="10"/>
  <c r="C46" i="10"/>
  <c r="C42" i="10"/>
  <c r="C37" i="10"/>
  <c r="C33" i="10"/>
  <c r="C31" i="10"/>
  <c r="C19" i="10"/>
  <c r="C15" i="10"/>
  <c r="F1" i="10" l="1"/>
  <c r="G1" i="10"/>
  <c r="C5" i="10" l="1"/>
  <c r="C56" i="10" l="1"/>
  <c r="C52" i="10"/>
  <c r="C48" i="10"/>
  <c r="C44" i="10"/>
  <c r="C40" i="10"/>
  <c r="C35" i="10"/>
  <c r="B56" i="10"/>
  <c r="B52" i="10"/>
  <c r="B48" i="10"/>
  <c r="B44" i="10"/>
  <c r="B40" i="10"/>
  <c r="B35" i="10"/>
  <c r="B31" i="10"/>
  <c r="B17" i="10"/>
  <c r="B13" i="10"/>
  <c r="B9" i="10" l="1"/>
  <c r="B26" i="10"/>
  <c r="C11" i="10" l="1"/>
  <c r="C24" i="10"/>
  <c r="C29" i="10"/>
  <c r="A2" i="5" l="1"/>
  <c r="B21" i="10" l="1"/>
  <c r="J1" i="5" l="1"/>
  <c r="N1" i="9"/>
  <c r="B1" i="2"/>
  <c r="C1" i="2"/>
  <c r="H89" i="3" l="1"/>
  <c r="H85" i="3"/>
  <c r="H81" i="3"/>
  <c r="H77" i="3"/>
  <c r="H73" i="3"/>
  <c r="H69" i="3"/>
  <c r="H65" i="3"/>
  <c r="C48" i="5" l="1"/>
  <c r="C47" i="5"/>
  <c r="C23" i="5"/>
  <c r="H49" i="3"/>
  <c r="H45" i="3"/>
  <c r="J61" i="5"/>
  <c r="J56" i="5"/>
  <c r="J51" i="5"/>
  <c r="J46" i="5"/>
  <c r="J41" i="5"/>
  <c r="J36" i="5"/>
  <c r="J31" i="5"/>
  <c r="I61" i="5"/>
  <c r="K61" i="5"/>
  <c r="I56" i="5"/>
  <c r="K56" i="5"/>
  <c r="I51" i="5"/>
  <c r="K51" i="5"/>
  <c r="K46" i="5"/>
  <c r="I46" i="5"/>
  <c r="I41" i="5"/>
  <c r="K41" i="5"/>
  <c r="K36" i="5"/>
  <c r="I36" i="5"/>
  <c r="K31" i="5"/>
  <c r="I31" i="5"/>
  <c r="C63" i="5"/>
  <c r="C62" i="5"/>
  <c r="C58" i="5"/>
  <c r="C57" i="5"/>
  <c r="C53" i="5"/>
  <c r="C52" i="5"/>
  <c r="C43" i="5"/>
  <c r="C42" i="5"/>
  <c r="C38" i="5"/>
  <c r="C37" i="5"/>
  <c r="C32" i="5"/>
  <c r="C33" i="5"/>
  <c r="C28" i="5"/>
  <c r="C18" i="5"/>
  <c r="H88" i="3"/>
  <c r="H84" i="3"/>
  <c r="H80" i="3"/>
  <c r="H76" i="3"/>
  <c r="H72" i="3"/>
  <c r="H68" i="3"/>
  <c r="H64" i="3"/>
  <c r="C13" i="5"/>
  <c r="C8" i="5"/>
  <c r="B60" i="5"/>
  <c r="B55" i="5"/>
  <c r="B50" i="5"/>
  <c r="B45" i="5"/>
  <c r="B40" i="5"/>
  <c r="B35" i="5"/>
  <c r="B30" i="5"/>
  <c r="M58" i="4"/>
  <c r="Q58" i="4"/>
  <c r="S58" i="4"/>
  <c r="W58" i="4"/>
  <c r="Y58" i="4"/>
  <c r="AC58" i="4"/>
  <c r="AE58" i="4"/>
  <c r="AI58" i="4"/>
  <c r="AK58" i="4"/>
  <c r="AO58" i="4"/>
  <c r="AQ58" i="4"/>
  <c r="AU58" i="4"/>
  <c r="AW58" i="4"/>
  <c r="BA58" i="4"/>
  <c r="BC58" i="4"/>
  <c r="BG58" i="4"/>
  <c r="BI58" i="4"/>
  <c r="BM58" i="4"/>
  <c r="BO58" i="4"/>
  <c r="BS58" i="4"/>
  <c r="BU58" i="4"/>
  <c r="BY58" i="4"/>
  <c r="CA58" i="4"/>
  <c r="CE58" i="4"/>
  <c r="F58" i="4"/>
  <c r="G58" i="4"/>
  <c r="AP3" i="4"/>
  <c r="BZ3" i="4"/>
  <c r="BT3" i="4"/>
  <c r="BN3" i="4"/>
  <c r="BH3" i="4"/>
  <c r="BB3" i="4"/>
  <c r="AV3" i="4"/>
  <c r="CE55" i="4"/>
  <c r="CE56" i="4"/>
  <c r="BY61" i="4"/>
  <c r="H58" i="5" s="1"/>
  <c r="CA55" i="4"/>
  <c r="CA56" i="4"/>
  <c r="BY55" i="4"/>
  <c r="BY56" i="4"/>
  <c r="BU55" i="4"/>
  <c r="BU56" i="4"/>
  <c r="BS55" i="4"/>
  <c r="BS56" i="4"/>
  <c r="BO55" i="4"/>
  <c r="BO56" i="4"/>
  <c r="BM55" i="4"/>
  <c r="BM56" i="4"/>
  <c r="BI55" i="4"/>
  <c r="BI56" i="4"/>
  <c r="BG55" i="4"/>
  <c r="BG56" i="4"/>
  <c r="BC55" i="4"/>
  <c r="BC56" i="4"/>
  <c r="BA55" i="4"/>
  <c r="BA56" i="4"/>
  <c r="AW55" i="4"/>
  <c r="AW56" i="4"/>
  <c r="AU55" i="4"/>
  <c r="AU56" i="4"/>
  <c r="AQ55" i="4"/>
  <c r="AQ56" i="4"/>
  <c r="AO55" i="4"/>
  <c r="AO56" i="4"/>
  <c r="AK55" i="4"/>
  <c r="AK56" i="4"/>
  <c r="AI55" i="4"/>
  <c r="AI56" i="4"/>
  <c r="AE55" i="4"/>
  <c r="AE56" i="4"/>
  <c r="AC55" i="4"/>
  <c r="AC56" i="4"/>
  <c r="Y55" i="4"/>
  <c r="Y56" i="4"/>
  <c r="S55" i="4"/>
  <c r="S56" i="4"/>
  <c r="D56" i="4" s="1"/>
  <c r="W55" i="4"/>
  <c r="W56" i="4"/>
  <c r="Q55" i="4"/>
  <c r="Q56" i="4"/>
  <c r="M55" i="4"/>
  <c r="M56" i="4"/>
  <c r="F55" i="4"/>
  <c r="G55" i="4"/>
  <c r="F56" i="4"/>
  <c r="G56" i="4"/>
  <c r="CA61" i="4"/>
  <c r="CA60" i="4"/>
  <c r="CA59" i="4"/>
  <c r="CA57" i="4"/>
  <c r="CA52" i="4"/>
  <c r="CA51" i="4"/>
  <c r="CA50" i="4"/>
  <c r="CA49" i="4"/>
  <c r="CA48" i="4"/>
  <c r="CA47" i="4"/>
  <c r="CA46" i="4"/>
  <c r="CA45" i="4"/>
  <c r="CA44" i="4"/>
  <c r="CA42" i="4"/>
  <c r="CA40" i="4"/>
  <c r="CA39" i="4"/>
  <c r="CA38" i="4"/>
  <c r="CA37" i="4"/>
  <c r="CA36" i="4"/>
  <c r="CA35" i="4"/>
  <c r="CA34" i="4"/>
  <c r="CA33" i="4"/>
  <c r="CA32" i="4"/>
  <c r="CA31" i="4"/>
  <c r="CA30" i="4"/>
  <c r="CA29" i="4"/>
  <c r="CA28" i="4"/>
  <c r="CA27" i="4"/>
  <c r="CA26" i="4"/>
  <c r="CA25" i="4"/>
  <c r="CA24" i="4"/>
  <c r="CA23" i="4"/>
  <c r="CA22" i="4"/>
  <c r="CA21" i="4"/>
  <c r="CA19" i="4"/>
  <c r="CA18" i="4"/>
  <c r="CA17" i="4"/>
  <c r="CA16" i="4"/>
  <c r="CA14" i="4"/>
  <c r="CA13" i="4"/>
  <c r="CA12" i="4"/>
  <c r="CA11" i="4"/>
  <c r="CA10" i="4"/>
  <c r="CA9" i="4"/>
  <c r="CA8" i="4"/>
  <c r="CA7" i="4"/>
  <c r="BU61" i="4"/>
  <c r="BU60" i="4"/>
  <c r="BU59" i="4"/>
  <c r="BU57" i="4"/>
  <c r="BU52" i="4"/>
  <c r="BU51" i="4"/>
  <c r="BU50" i="4"/>
  <c r="BU49" i="4"/>
  <c r="BU48" i="4"/>
  <c r="BU47" i="4"/>
  <c r="BU46" i="4"/>
  <c r="BU45" i="4"/>
  <c r="BU44" i="4"/>
  <c r="BU42" i="4"/>
  <c r="BU40" i="4"/>
  <c r="BU39" i="4"/>
  <c r="BU38" i="4"/>
  <c r="BU37" i="4"/>
  <c r="BU36" i="4"/>
  <c r="BU35" i="4"/>
  <c r="BU34" i="4"/>
  <c r="BU33" i="4"/>
  <c r="BU32" i="4"/>
  <c r="BU31" i="4"/>
  <c r="BU30" i="4"/>
  <c r="BU29" i="4"/>
  <c r="BU28" i="4"/>
  <c r="BU27" i="4"/>
  <c r="BU26" i="4"/>
  <c r="BU25" i="4"/>
  <c r="BU24" i="4"/>
  <c r="BU23" i="4"/>
  <c r="BU22" i="4"/>
  <c r="BU21" i="4"/>
  <c r="BU19" i="4"/>
  <c r="BU18" i="4"/>
  <c r="BU17" i="4"/>
  <c r="BU16" i="4"/>
  <c r="BU14" i="4"/>
  <c r="BU13" i="4"/>
  <c r="BU12" i="4"/>
  <c r="BU11" i="4"/>
  <c r="BU10" i="4"/>
  <c r="BU9" i="4"/>
  <c r="BU8" i="4"/>
  <c r="BU7" i="4"/>
  <c r="BO61" i="4"/>
  <c r="BO60" i="4"/>
  <c r="BO59" i="4"/>
  <c r="BO57" i="4"/>
  <c r="BO52" i="4"/>
  <c r="BO51" i="4"/>
  <c r="BO50" i="4"/>
  <c r="BO49" i="4"/>
  <c r="BO48" i="4"/>
  <c r="BO47" i="4"/>
  <c r="BO46" i="4"/>
  <c r="BO45" i="4"/>
  <c r="BO44" i="4"/>
  <c r="BO42" i="4"/>
  <c r="BO40" i="4"/>
  <c r="BO39" i="4"/>
  <c r="BO38" i="4"/>
  <c r="BO37" i="4"/>
  <c r="BO36" i="4"/>
  <c r="BO35" i="4"/>
  <c r="BO34" i="4"/>
  <c r="BO33" i="4"/>
  <c r="BO32" i="4"/>
  <c r="BO31" i="4"/>
  <c r="BO30" i="4"/>
  <c r="BO29" i="4"/>
  <c r="BO28" i="4"/>
  <c r="BO27" i="4"/>
  <c r="BO26" i="4"/>
  <c r="BO25" i="4"/>
  <c r="BO24" i="4"/>
  <c r="BO23" i="4"/>
  <c r="BO22" i="4"/>
  <c r="BO21" i="4"/>
  <c r="BO19" i="4"/>
  <c r="BO18" i="4"/>
  <c r="BO17" i="4"/>
  <c r="BO16" i="4"/>
  <c r="BO14" i="4"/>
  <c r="BO13" i="4"/>
  <c r="BO12" i="4"/>
  <c r="BO11" i="4"/>
  <c r="BO10" i="4"/>
  <c r="BO9" i="4"/>
  <c r="BO8" i="4"/>
  <c r="BO7" i="4"/>
  <c r="BI61" i="4"/>
  <c r="BI60" i="4"/>
  <c r="BI59" i="4"/>
  <c r="BI57" i="4"/>
  <c r="BI52" i="4"/>
  <c r="BI51" i="4"/>
  <c r="BI50" i="4"/>
  <c r="BI49" i="4"/>
  <c r="BI48" i="4"/>
  <c r="BI47" i="4"/>
  <c r="BI46" i="4"/>
  <c r="BI45" i="4"/>
  <c r="BI44" i="4"/>
  <c r="BI42" i="4"/>
  <c r="BI40" i="4"/>
  <c r="BI39" i="4"/>
  <c r="BI38" i="4"/>
  <c r="BI37" i="4"/>
  <c r="BI36" i="4"/>
  <c r="BI35" i="4"/>
  <c r="BI34" i="4"/>
  <c r="BI33" i="4"/>
  <c r="BI32" i="4"/>
  <c r="BI31" i="4"/>
  <c r="BI30" i="4"/>
  <c r="BI29" i="4"/>
  <c r="BI28" i="4"/>
  <c r="BI27" i="4"/>
  <c r="BI26" i="4"/>
  <c r="BI25" i="4"/>
  <c r="BI24" i="4"/>
  <c r="BI23" i="4"/>
  <c r="BI22" i="4"/>
  <c r="BI21" i="4"/>
  <c r="BI19" i="4"/>
  <c r="BI18" i="4"/>
  <c r="BI17" i="4"/>
  <c r="BI16" i="4"/>
  <c r="BI14" i="4"/>
  <c r="BI13" i="4"/>
  <c r="BI12" i="4"/>
  <c r="BI11" i="4"/>
  <c r="BI10" i="4"/>
  <c r="BI15" i="4" s="1"/>
  <c r="BI9" i="4"/>
  <c r="BI8" i="4"/>
  <c r="BI7" i="4"/>
  <c r="BC61" i="4"/>
  <c r="BC60" i="4"/>
  <c r="BC59" i="4"/>
  <c r="BC57" i="4"/>
  <c r="BC52" i="4"/>
  <c r="BC51" i="4"/>
  <c r="BC50" i="4"/>
  <c r="BC49" i="4"/>
  <c r="BC48" i="4"/>
  <c r="BC47" i="4"/>
  <c r="BC46" i="4"/>
  <c r="BC45" i="4"/>
  <c r="BC44" i="4"/>
  <c r="BC42" i="4"/>
  <c r="BC40" i="4"/>
  <c r="BC39" i="4"/>
  <c r="BC38" i="4"/>
  <c r="BC37" i="4"/>
  <c r="BC36" i="4"/>
  <c r="BC35" i="4"/>
  <c r="BC34" i="4"/>
  <c r="BC33" i="4"/>
  <c r="BC32" i="4"/>
  <c r="BC31" i="4"/>
  <c r="BC30" i="4"/>
  <c r="BC29" i="4"/>
  <c r="BC28" i="4"/>
  <c r="BC27" i="4"/>
  <c r="BC26" i="4"/>
  <c r="BC25" i="4"/>
  <c r="BC24" i="4"/>
  <c r="BC23" i="4"/>
  <c r="BC22" i="4"/>
  <c r="BC21" i="4"/>
  <c r="BC19" i="4"/>
  <c r="BC18" i="4"/>
  <c r="BC17" i="4"/>
  <c r="BC16" i="4"/>
  <c r="BC14" i="4"/>
  <c r="BC13" i="4"/>
  <c r="BC12" i="4"/>
  <c r="BC11" i="4"/>
  <c r="BC10" i="4"/>
  <c r="BC9" i="4"/>
  <c r="BC8" i="4"/>
  <c r="BC15" i="4" s="1"/>
  <c r="BC20" i="4" s="1"/>
  <c r="BC7" i="4"/>
  <c r="AW61" i="4"/>
  <c r="AW60" i="4"/>
  <c r="AW59" i="4"/>
  <c r="AW57" i="4"/>
  <c r="AW52" i="4"/>
  <c r="AW51" i="4"/>
  <c r="AW50" i="4"/>
  <c r="AW49" i="4"/>
  <c r="AW48" i="4"/>
  <c r="AW47" i="4"/>
  <c r="AW46" i="4"/>
  <c r="AW53" i="4" s="1"/>
  <c r="AW45" i="4"/>
  <c r="AW44" i="4"/>
  <c r="AW42" i="4"/>
  <c r="AW40" i="4"/>
  <c r="AW39" i="4"/>
  <c r="AW38" i="4"/>
  <c r="AW37" i="4"/>
  <c r="AW36" i="4"/>
  <c r="AW35" i="4"/>
  <c r="AW34" i="4"/>
  <c r="AW33" i="4"/>
  <c r="AW32" i="4"/>
  <c r="AW31" i="4"/>
  <c r="AW30" i="4"/>
  <c r="AW29" i="4"/>
  <c r="AW28" i="4"/>
  <c r="AW27" i="4"/>
  <c r="AW26" i="4"/>
  <c r="AW25" i="4"/>
  <c r="AW24" i="4"/>
  <c r="AW23" i="4"/>
  <c r="AW22" i="4"/>
  <c r="AW21" i="4"/>
  <c r="AW19" i="4"/>
  <c r="AW18" i="4"/>
  <c r="AW17" i="4"/>
  <c r="AW16" i="4"/>
  <c r="AW14" i="4"/>
  <c r="AW13" i="4"/>
  <c r="AW12" i="4"/>
  <c r="AW11" i="4"/>
  <c r="AW10" i="4"/>
  <c r="AW9" i="4"/>
  <c r="AW8" i="4"/>
  <c r="AW7" i="4"/>
  <c r="AQ61" i="4"/>
  <c r="AQ60" i="4"/>
  <c r="AQ59" i="4"/>
  <c r="AQ57" i="4"/>
  <c r="AQ52" i="4"/>
  <c r="AQ51" i="4"/>
  <c r="AQ50" i="4"/>
  <c r="AQ49" i="4"/>
  <c r="AQ48" i="4"/>
  <c r="AQ47" i="4"/>
  <c r="AQ46" i="4"/>
  <c r="AQ45" i="4"/>
  <c r="AQ44" i="4"/>
  <c r="AQ42" i="4"/>
  <c r="AQ40" i="4"/>
  <c r="AQ39" i="4"/>
  <c r="AQ38" i="4"/>
  <c r="AQ37" i="4"/>
  <c r="AQ36" i="4"/>
  <c r="AQ35" i="4"/>
  <c r="AQ34" i="4"/>
  <c r="AQ33" i="4"/>
  <c r="AQ32" i="4"/>
  <c r="AQ31" i="4"/>
  <c r="AQ30" i="4"/>
  <c r="AQ29" i="4"/>
  <c r="AQ28" i="4"/>
  <c r="AQ27" i="4"/>
  <c r="AQ26" i="4"/>
  <c r="AQ25" i="4"/>
  <c r="AQ24" i="4"/>
  <c r="AQ23" i="4"/>
  <c r="AQ22" i="4"/>
  <c r="AQ21" i="4"/>
  <c r="AQ19" i="4"/>
  <c r="AQ18" i="4"/>
  <c r="AQ17" i="4"/>
  <c r="E17" i="4" s="1"/>
  <c r="I17" i="4" s="1"/>
  <c r="AQ16" i="4"/>
  <c r="AQ14" i="4"/>
  <c r="AQ13" i="4"/>
  <c r="AQ12" i="4"/>
  <c r="AQ11" i="4"/>
  <c r="AQ10" i="4"/>
  <c r="AQ9" i="4"/>
  <c r="AQ8" i="4"/>
  <c r="AQ7" i="4"/>
  <c r="AK61" i="4"/>
  <c r="AK60" i="4"/>
  <c r="AK59" i="4"/>
  <c r="AK57" i="4"/>
  <c r="AK52" i="4"/>
  <c r="AK51" i="4"/>
  <c r="AK50" i="4"/>
  <c r="AK49" i="4"/>
  <c r="AK48" i="4"/>
  <c r="AK47" i="4"/>
  <c r="AK46" i="4"/>
  <c r="AK45" i="4"/>
  <c r="AK44" i="4"/>
  <c r="AK42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19" i="4"/>
  <c r="AK18" i="4"/>
  <c r="AK17" i="4"/>
  <c r="AK16" i="4"/>
  <c r="AK14" i="4"/>
  <c r="AK13" i="4"/>
  <c r="AK12" i="4"/>
  <c r="AK11" i="4"/>
  <c r="AK10" i="4"/>
  <c r="AK9" i="4"/>
  <c r="AK8" i="4"/>
  <c r="AK7" i="4"/>
  <c r="AE61" i="4"/>
  <c r="AE60" i="4"/>
  <c r="AE59" i="4"/>
  <c r="AE57" i="4"/>
  <c r="AE52" i="4"/>
  <c r="AE51" i="4"/>
  <c r="AE50" i="4"/>
  <c r="AE49" i="4"/>
  <c r="AE48" i="4"/>
  <c r="AE47" i="4"/>
  <c r="AE46" i="4"/>
  <c r="AE45" i="4"/>
  <c r="AE44" i="4"/>
  <c r="AE42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19" i="4"/>
  <c r="AE18" i="4"/>
  <c r="AE17" i="4"/>
  <c r="AE16" i="4"/>
  <c r="D16" i="4" s="1"/>
  <c r="AE14" i="4"/>
  <c r="AE13" i="4"/>
  <c r="AE12" i="4"/>
  <c r="AE11" i="4"/>
  <c r="AE10" i="4"/>
  <c r="AE9" i="4"/>
  <c r="AE8" i="4"/>
  <c r="AE7" i="4"/>
  <c r="Y61" i="4"/>
  <c r="Y60" i="4"/>
  <c r="Y59" i="4"/>
  <c r="Y57" i="4"/>
  <c r="Y52" i="4"/>
  <c r="Y51" i="4"/>
  <c r="Y50" i="4"/>
  <c r="Y49" i="4"/>
  <c r="Y48" i="4"/>
  <c r="Y47" i="4"/>
  <c r="Y46" i="4"/>
  <c r="Y45" i="4"/>
  <c r="Y44" i="4"/>
  <c r="Y42" i="4"/>
  <c r="Y40" i="4"/>
  <c r="Y39" i="4"/>
  <c r="Y38" i="4"/>
  <c r="Y37" i="4"/>
  <c r="Y36" i="4"/>
  <c r="D36" i="4" s="1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19" i="4"/>
  <c r="Y18" i="4"/>
  <c r="Y17" i="4"/>
  <c r="Y16" i="4"/>
  <c r="Y14" i="4"/>
  <c r="Y13" i="4"/>
  <c r="Y12" i="4"/>
  <c r="Y11" i="4"/>
  <c r="Y10" i="4"/>
  <c r="Y15" i="4" s="1"/>
  <c r="Y9" i="4"/>
  <c r="Y8" i="4"/>
  <c r="Y7" i="4"/>
  <c r="S61" i="4"/>
  <c r="S60" i="4"/>
  <c r="S59" i="4"/>
  <c r="S57" i="4"/>
  <c r="S52" i="4"/>
  <c r="S51" i="4"/>
  <c r="S50" i="4"/>
  <c r="S49" i="4"/>
  <c r="S48" i="4"/>
  <c r="S47" i="4"/>
  <c r="S46" i="4"/>
  <c r="S45" i="4"/>
  <c r="S44" i="4"/>
  <c r="S42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19" i="4"/>
  <c r="S18" i="4"/>
  <c r="S17" i="4"/>
  <c r="S16" i="4"/>
  <c r="S14" i="4"/>
  <c r="S13" i="4"/>
  <c r="S12" i="4"/>
  <c r="S11" i="4"/>
  <c r="S10" i="4"/>
  <c r="S9" i="4"/>
  <c r="S8" i="4"/>
  <c r="S7" i="4"/>
  <c r="M42" i="4"/>
  <c r="M19" i="4"/>
  <c r="M17" i="4"/>
  <c r="M18" i="4"/>
  <c r="M16" i="4"/>
  <c r="M14" i="4"/>
  <c r="M8" i="4"/>
  <c r="M9" i="4"/>
  <c r="E9" i="4" s="1"/>
  <c r="M10" i="4"/>
  <c r="M11" i="4"/>
  <c r="M12" i="4"/>
  <c r="M13" i="4"/>
  <c r="M7" i="4"/>
  <c r="CE61" i="4"/>
  <c r="H63" i="5" s="1"/>
  <c r="BS61" i="4"/>
  <c r="H53" i="5" s="1"/>
  <c r="BM61" i="4"/>
  <c r="H48" i="5" s="1"/>
  <c r="BG61" i="4"/>
  <c r="H43" i="5" s="1"/>
  <c r="BA61" i="4"/>
  <c r="H38" i="5" s="1"/>
  <c r="AU61" i="4"/>
  <c r="H33" i="5"/>
  <c r="AO61" i="4"/>
  <c r="H61" i="4" s="1"/>
  <c r="J61" i="4" s="1"/>
  <c r="AI61" i="4"/>
  <c r="AC61" i="4"/>
  <c r="H18" i="5" s="1"/>
  <c r="W61" i="4"/>
  <c r="Q61" i="4"/>
  <c r="M61" i="4"/>
  <c r="G61" i="4"/>
  <c r="F61" i="4"/>
  <c r="CE57" i="4"/>
  <c r="CE59" i="4"/>
  <c r="BY57" i="4"/>
  <c r="BY59" i="4"/>
  <c r="BS57" i="4"/>
  <c r="BS59" i="4"/>
  <c r="BM57" i="4"/>
  <c r="BM59" i="4"/>
  <c r="BG57" i="4"/>
  <c r="BG59" i="4"/>
  <c r="BA57" i="4"/>
  <c r="BA59" i="4"/>
  <c r="AU57" i="4"/>
  <c r="AU59" i="4"/>
  <c r="AO57" i="4"/>
  <c r="AO59" i="4"/>
  <c r="H59" i="4" s="1"/>
  <c r="J59" i="4" s="1"/>
  <c r="AI57" i="4"/>
  <c r="AI59" i="4"/>
  <c r="AC57" i="4"/>
  <c r="AC59" i="4"/>
  <c r="W57" i="4"/>
  <c r="W59" i="4"/>
  <c r="Q57" i="4"/>
  <c r="Q59" i="4"/>
  <c r="M57" i="4"/>
  <c r="M59" i="4"/>
  <c r="F57" i="4"/>
  <c r="G57" i="4"/>
  <c r="F59" i="4"/>
  <c r="G59" i="4"/>
  <c r="M6" i="9"/>
  <c r="L6" i="9"/>
  <c r="K6" i="9"/>
  <c r="J6" i="9"/>
  <c r="I6" i="9"/>
  <c r="H6" i="9"/>
  <c r="B10" i="5"/>
  <c r="B5" i="5"/>
  <c r="B3" i="9"/>
  <c r="O1" i="9"/>
  <c r="B83" i="9"/>
  <c r="B84" i="9" s="1"/>
  <c r="B86" i="9" s="1"/>
  <c r="E80" i="9" s="1"/>
  <c r="B73" i="9"/>
  <c r="B74" i="9" s="1"/>
  <c r="B76" i="9" s="1"/>
  <c r="E70" i="9" s="1"/>
  <c r="B63" i="9"/>
  <c r="B64" i="9" s="1"/>
  <c r="B66" i="9" s="1"/>
  <c r="E60" i="9" s="1"/>
  <c r="B53" i="9"/>
  <c r="B54" i="9" s="1"/>
  <c r="B56" i="9" s="1"/>
  <c r="E50" i="9" s="1"/>
  <c r="B43" i="9"/>
  <c r="B44" i="9" s="1"/>
  <c r="B46" i="9" s="1"/>
  <c r="E40" i="9" s="1"/>
  <c r="B33" i="9"/>
  <c r="B34" i="9" s="1"/>
  <c r="B36" i="9" s="1"/>
  <c r="E30" i="9" s="1"/>
  <c r="B23" i="9"/>
  <c r="B24" i="9" s="1"/>
  <c r="B26" i="9" s="1"/>
  <c r="E20" i="9" s="1"/>
  <c r="B13" i="9"/>
  <c r="B14" i="9" s="1"/>
  <c r="B16" i="9" s="1"/>
  <c r="C6" i="8"/>
  <c r="C7" i="8"/>
  <c r="B9" i="8"/>
  <c r="C5" i="8"/>
  <c r="B10" i="8"/>
  <c r="B11" i="8"/>
  <c r="CA65" i="4"/>
  <c r="CA64" i="4"/>
  <c r="CA63" i="4"/>
  <c r="BU65" i="4"/>
  <c r="BU64" i="4"/>
  <c r="BU63" i="4"/>
  <c r="BO65" i="4"/>
  <c r="BO64" i="4"/>
  <c r="BO63" i="4"/>
  <c r="BI65" i="4"/>
  <c r="BI64" i="4"/>
  <c r="BI63" i="4"/>
  <c r="BC65" i="4"/>
  <c r="BC64" i="4"/>
  <c r="BC63" i="4"/>
  <c r="AW65" i="4"/>
  <c r="AW64" i="4"/>
  <c r="AW63" i="4"/>
  <c r="AQ65" i="4"/>
  <c r="AQ64" i="4"/>
  <c r="AQ63" i="4"/>
  <c r="AK65" i="4"/>
  <c r="AK64" i="4"/>
  <c r="AK63" i="4"/>
  <c r="AE65" i="4"/>
  <c r="AE64" i="4"/>
  <c r="AE63" i="4"/>
  <c r="Y65" i="4"/>
  <c r="Y64" i="4"/>
  <c r="Y63" i="4"/>
  <c r="S65" i="4"/>
  <c r="S64" i="4"/>
  <c r="S63" i="4"/>
  <c r="M65" i="4"/>
  <c r="M64" i="4"/>
  <c r="M63" i="4"/>
  <c r="M60" i="4"/>
  <c r="M52" i="4"/>
  <c r="M51" i="4"/>
  <c r="M50" i="4"/>
  <c r="M49" i="4"/>
  <c r="M48" i="4"/>
  <c r="M47" i="4"/>
  <c r="D47" i="4" s="1"/>
  <c r="M46" i="4"/>
  <c r="M45" i="4"/>
  <c r="M44" i="4"/>
  <c r="M40" i="4"/>
  <c r="M39" i="4"/>
  <c r="M38" i="4"/>
  <c r="M37" i="4"/>
  <c r="M36" i="4"/>
  <c r="M35" i="4"/>
  <c r="D35" i="4" s="1"/>
  <c r="M34" i="4"/>
  <c r="M33" i="4"/>
  <c r="M32" i="4"/>
  <c r="D32" i="4" s="1"/>
  <c r="M31" i="4"/>
  <c r="D31" i="4" s="1"/>
  <c r="M30" i="4"/>
  <c r="M29" i="4"/>
  <c r="E29" i="4" s="1"/>
  <c r="M28" i="4"/>
  <c r="M27" i="4"/>
  <c r="M26" i="4"/>
  <c r="M25" i="4"/>
  <c r="D25" i="4" s="1"/>
  <c r="M24" i="4"/>
  <c r="M23" i="4"/>
  <c r="M22" i="4"/>
  <c r="M21" i="4"/>
  <c r="A2" i="6"/>
  <c r="D3" i="6"/>
  <c r="D2" i="6"/>
  <c r="L3" i="4"/>
  <c r="R3" i="4"/>
  <c r="X3" i="4"/>
  <c r="AD3" i="4"/>
  <c r="AJ3" i="4"/>
  <c r="CE65" i="4"/>
  <c r="CE64" i="4"/>
  <c r="CE63" i="4"/>
  <c r="CE60" i="4"/>
  <c r="CD53" i="4"/>
  <c r="CC53" i="4"/>
  <c r="CB53" i="4"/>
  <c r="BZ53" i="4"/>
  <c r="CE52" i="4"/>
  <c r="CE51" i="4"/>
  <c r="CE50" i="4"/>
  <c r="CE49" i="4"/>
  <c r="CE48" i="4"/>
  <c r="CE47" i="4"/>
  <c r="CE46" i="4"/>
  <c r="CE45" i="4"/>
  <c r="CE44" i="4"/>
  <c r="CE42" i="4"/>
  <c r="CD41" i="4"/>
  <c r="CC41" i="4"/>
  <c r="CB41" i="4"/>
  <c r="BZ41" i="4"/>
  <c r="CE40" i="4"/>
  <c r="CE39" i="4"/>
  <c r="CE38" i="4"/>
  <c r="CE37" i="4"/>
  <c r="CE36" i="4"/>
  <c r="CE35" i="4"/>
  <c r="CE34" i="4"/>
  <c r="CE33" i="4"/>
  <c r="CE32" i="4"/>
  <c r="CE31" i="4"/>
  <c r="CE30" i="4"/>
  <c r="CE29" i="4"/>
  <c r="CE28" i="4"/>
  <c r="CE27" i="4"/>
  <c r="CE26" i="4"/>
  <c r="CE25" i="4"/>
  <c r="CE24" i="4"/>
  <c r="CE23" i="4"/>
  <c r="CE22" i="4"/>
  <c r="CE21" i="4"/>
  <c r="CE19" i="4"/>
  <c r="CE18" i="4"/>
  <c r="CE17" i="4"/>
  <c r="CE16" i="4"/>
  <c r="CD15" i="4"/>
  <c r="CD20" i="4" s="1"/>
  <c r="CC15" i="4"/>
  <c r="CC20" i="4" s="1"/>
  <c r="CB15" i="4"/>
  <c r="CB20" i="4" s="1"/>
  <c r="BZ15" i="4"/>
  <c r="BZ20" i="4" s="1"/>
  <c r="BZ43" i="4" s="1"/>
  <c r="BZ54" i="4" s="1"/>
  <c r="BZ62" i="4" s="1"/>
  <c r="BZ66" i="4" s="1"/>
  <c r="CE14" i="4"/>
  <c r="CE13" i="4"/>
  <c r="CE12" i="4"/>
  <c r="CE11" i="4"/>
  <c r="CE10" i="4"/>
  <c r="CE9" i="4"/>
  <c r="CE8" i="4"/>
  <c r="CE7" i="4"/>
  <c r="BY65" i="4"/>
  <c r="BY64" i="4"/>
  <c r="BY63" i="4"/>
  <c r="BY60" i="4"/>
  <c r="BX53" i="4"/>
  <c r="BW53" i="4"/>
  <c r="BV53" i="4"/>
  <c r="BT53" i="4"/>
  <c r="BY52" i="4"/>
  <c r="BY51" i="4"/>
  <c r="BY50" i="4"/>
  <c r="BY49" i="4"/>
  <c r="BY48" i="4"/>
  <c r="BY47" i="4"/>
  <c r="BY46" i="4"/>
  <c r="BY45" i="4"/>
  <c r="BY44" i="4"/>
  <c r="BY42" i="4"/>
  <c r="BX41" i="4"/>
  <c r="BW41" i="4"/>
  <c r="BV41" i="4"/>
  <c r="BT41" i="4"/>
  <c r="BY40" i="4"/>
  <c r="BY39" i="4"/>
  <c r="BY38" i="4"/>
  <c r="BY37" i="4"/>
  <c r="BY36" i="4"/>
  <c r="BY35" i="4"/>
  <c r="BY34" i="4"/>
  <c r="BY33" i="4"/>
  <c r="BY32" i="4"/>
  <c r="BY31" i="4"/>
  <c r="BY30" i="4"/>
  <c r="BY29" i="4"/>
  <c r="BY28" i="4"/>
  <c r="BY27" i="4"/>
  <c r="BY26" i="4"/>
  <c r="BY25" i="4"/>
  <c r="BY24" i="4"/>
  <c r="BY23" i="4"/>
  <c r="BY22" i="4"/>
  <c r="BY21" i="4"/>
  <c r="BY19" i="4"/>
  <c r="BY18" i="4"/>
  <c r="BY17" i="4"/>
  <c r="BY16" i="4"/>
  <c r="BX15" i="4"/>
  <c r="BX20" i="4"/>
  <c r="BW15" i="4"/>
  <c r="BW20" i="4" s="1"/>
  <c r="BV15" i="4"/>
  <c r="BV20" i="4" s="1"/>
  <c r="BT15" i="4"/>
  <c r="BT20" i="4" s="1"/>
  <c r="BT43" i="4" s="1"/>
  <c r="BY14" i="4"/>
  <c r="BY13" i="4"/>
  <c r="BY12" i="4"/>
  <c r="BY11" i="4"/>
  <c r="BY10" i="4"/>
  <c r="BY9" i="4"/>
  <c r="BY8" i="4"/>
  <c r="BY7" i="4"/>
  <c r="BS65" i="4"/>
  <c r="BS64" i="4"/>
  <c r="BS63" i="4"/>
  <c r="BS60" i="4"/>
  <c r="BR53" i="4"/>
  <c r="BQ53" i="4"/>
  <c r="BP53" i="4"/>
  <c r="BN53" i="4"/>
  <c r="BS52" i="4"/>
  <c r="BS51" i="4"/>
  <c r="BS50" i="4"/>
  <c r="BS49" i="4"/>
  <c r="BS48" i="4"/>
  <c r="BS47" i="4"/>
  <c r="BS46" i="4"/>
  <c r="BS45" i="4"/>
  <c r="BS44" i="4"/>
  <c r="BS42" i="4"/>
  <c r="BR41" i="4"/>
  <c r="BR43" i="4" s="1"/>
  <c r="BQ41" i="4"/>
  <c r="BP41" i="4"/>
  <c r="BN41" i="4"/>
  <c r="BS40" i="4"/>
  <c r="BS39" i="4"/>
  <c r="BS38" i="4"/>
  <c r="BS37" i="4"/>
  <c r="BS36" i="4"/>
  <c r="BS35" i="4"/>
  <c r="BS34" i="4"/>
  <c r="BS33" i="4"/>
  <c r="BS32" i="4"/>
  <c r="BS31" i="4"/>
  <c r="BS30" i="4"/>
  <c r="BS29" i="4"/>
  <c r="BS28" i="4"/>
  <c r="BS27" i="4"/>
  <c r="BS26" i="4"/>
  <c r="BS25" i="4"/>
  <c r="BS24" i="4"/>
  <c r="BS23" i="4"/>
  <c r="BS22" i="4"/>
  <c r="BS21" i="4"/>
  <c r="BS19" i="4"/>
  <c r="BS18" i="4"/>
  <c r="BS17" i="4"/>
  <c r="BS16" i="4"/>
  <c r="BR15" i="4"/>
  <c r="BR20" i="4"/>
  <c r="BQ15" i="4"/>
  <c r="BQ20" i="4" s="1"/>
  <c r="BP15" i="4"/>
  <c r="BP20" i="4" s="1"/>
  <c r="BN15" i="4"/>
  <c r="BN20" i="4" s="1"/>
  <c r="BN43" i="4" s="1"/>
  <c r="BS14" i="4"/>
  <c r="BS13" i="4"/>
  <c r="BS12" i="4"/>
  <c r="BS11" i="4"/>
  <c r="BS10" i="4"/>
  <c r="BS9" i="4"/>
  <c r="BS8" i="4"/>
  <c r="BS7" i="4"/>
  <c r="BM65" i="4"/>
  <c r="BM64" i="4"/>
  <c r="BM63" i="4"/>
  <c r="BM60" i="4"/>
  <c r="BL53" i="4"/>
  <c r="BK53" i="4"/>
  <c r="BJ53" i="4"/>
  <c r="BH53" i="4"/>
  <c r="BM52" i="4"/>
  <c r="BM51" i="4"/>
  <c r="BM50" i="4"/>
  <c r="BM49" i="4"/>
  <c r="BM48" i="4"/>
  <c r="BM47" i="4"/>
  <c r="BM46" i="4"/>
  <c r="BM45" i="4"/>
  <c r="BM44" i="4"/>
  <c r="BM42" i="4"/>
  <c r="BL41" i="4"/>
  <c r="BK41" i="4"/>
  <c r="BJ41" i="4"/>
  <c r="BH41" i="4"/>
  <c r="BM40" i="4"/>
  <c r="BM39" i="4"/>
  <c r="BM38" i="4"/>
  <c r="BM37" i="4"/>
  <c r="BM36" i="4"/>
  <c r="BM35" i="4"/>
  <c r="BM34" i="4"/>
  <c r="BM33" i="4"/>
  <c r="BM32" i="4"/>
  <c r="BM31" i="4"/>
  <c r="BM30" i="4"/>
  <c r="BM29" i="4"/>
  <c r="BM28" i="4"/>
  <c r="BM27" i="4"/>
  <c r="BM26" i="4"/>
  <c r="BM25" i="4"/>
  <c r="BM24" i="4"/>
  <c r="BM23" i="4"/>
  <c r="BM22" i="4"/>
  <c r="BM21" i="4"/>
  <c r="BM19" i="4"/>
  <c r="BM18" i="4"/>
  <c r="BM17" i="4"/>
  <c r="BM16" i="4"/>
  <c r="BL15" i="4"/>
  <c r="BL20" i="4" s="1"/>
  <c r="BK15" i="4"/>
  <c r="BK20" i="4"/>
  <c r="BJ15" i="4"/>
  <c r="BJ20" i="4" s="1"/>
  <c r="BJ43" i="4" s="1"/>
  <c r="BJ54" i="4" s="1"/>
  <c r="BJ62" i="4" s="1"/>
  <c r="BJ66" i="4" s="1"/>
  <c r="BH15" i="4"/>
  <c r="BH20" i="4" s="1"/>
  <c r="BM14" i="4"/>
  <c r="BM13" i="4"/>
  <c r="BM12" i="4"/>
  <c r="BM11" i="4"/>
  <c r="BM10" i="4"/>
  <c r="BM9" i="4"/>
  <c r="BM8" i="4"/>
  <c r="BM7" i="4"/>
  <c r="BG65" i="4"/>
  <c r="BG64" i="4"/>
  <c r="BG63" i="4"/>
  <c r="BG60" i="4"/>
  <c r="BF53" i="4"/>
  <c r="BE53" i="4"/>
  <c r="BD53" i="4"/>
  <c r="BB53" i="4"/>
  <c r="BG52" i="4"/>
  <c r="BG51" i="4"/>
  <c r="BG50" i="4"/>
  <c r="BG49" i="4"/>
  <c r="BG48" i="4"/>
  <c r="BG47" i="4"/>
  <c r="BG46" i="4"/>
  <c r="BG45" i="4"/>
  <c r="BG44" i="4"/>
  <c r="BG42" i="4"/>
  <c r="BF41" i="4"/>
  <c r="BE41" i="4"/>
  <c r="BD41" i="4"/>
  <c r="BD43" i="4" s="1"/>
  <c r="BD54" i="4" s="1"/>
  <c r="BD62" i="4" s="1"/>
  <c r="BD66" i="4" s="1"/>
  <c r="BB41" i="4"/>
  <c r="BG40" i="4"/>
  <c r="BG39" i="4"/>
  <c r="BG38" i="4"/>
  <c r="BG37" i="4"/>
  <c r="BG36" i="4"/>
  <c r="BG35" i="4"/>
  <c r="BG34" i="4"/>
  <c r="BG33" i="4"/>
  <c r="BG32" i="4"/>
  <c r="BG31" i="4"/>
  <c r="BG30" i="4"/>
  <c r="BG29" i="4"/>
  <c r="BG28" i="4"/>
  <c r="BG27" i="4"/>
  <c r="BG26" i="4"/>
  <c r="BG25" i="4"/>
  <c r="BG24" i="4"/>
  <c r="BG23" i="4"/>
  <c r="BG22" i="4"/>
  <c r="BG21" i="4"/>
  <c r="BG19" i="4"/>
  <c r="BG18" i="4"/>
  <c r="BG17" i="4"/>
  <c r="BG16" i="4"/>
  <c r="BF15" i="4"/>
  <c r="BF20" i="4" s="1"/>
  <c r="BE15" i="4"/>
  <c r="BE20" i="4" s="1"/>
  <c r="BD15" i="4"/>
  <c r="BD20" i="4"/>
  <c r="BB15" i="4"/>
  <c r="BB20" i="4" s="1"/>
  <c r="BB43" i="4" s="1"/>
  <c r="BB54" i="4" s="1"/>
  <c r="BB62" i="4" s="1"/>
  <c r="BB66" i="4" s="1"/>
  <c r="BG14" i="4"/>
  <c r="BG13" i="4"/>
  <c r="BG12" i="4"/>
  <c r="BG11" i="4"/>
  <c r="BG10" i="4"/>
  <c r="BG9" i="4"/>
  <c r="BG8" i="4"/>
  <c r="BG7" i="4"/>
  <c r="BA65" i="4"/>
  <c r="BA64" i="4"/>
  <c r="BA63" i="4"/>
  <c r="BA60" i="4"/>
  <c r="AZ53" i="4"/>
  <c r="AY53" i="4"/>
  <c r="AX53" i="4"/>
  <c r="AV53" i="4"/>
  <c r="BA52" i="4"/>
  <c r="BA51" i="4"/>
  <c r="BA50" i="4"/>
  <c r="BA49" i="4"/>
  <c r="BA48" i="4"/>
  <c r="BA47" i="4"/>
  <c r="BA46" i="4"/>
  <c r="BA45" i="4"/>
  <c r="BA44" i="4"/>
  <c r="BA42" i="4"/>
  <c r="AZ41" i="4"/>
  <c r="AY41" i="4"/>
  <c r="AX41" i="4"/>
  <c r="AV41" i="4"/>
  <c r="BA40" i="4"/>
  <c r="BA39" i="4"/>
  <c r="BA38" i="4"/>
  <c r="BA37" i="4"/>
  <c r="BA36" i="4"/>
  <c r="BA35" i="4"/>
  <c r="BA34" i="4"/>
  <c r="BA33" i="4"/>
  <c r="BA32" i="4"/>
  <c r="BA31" i="4"/>
  <c r="BA30" i="4"/>
  <c r="BA29" i="4"/>
  <c r="BA28" i="4"/>
  <c r="BA27" i="4"/>
  <c r="BA26" i="4"/>
  <c r="BA25" i="4"/>
  <c r="BA24" i="4"/>
  <c r="BA23" i="4"/>
  <c r="BA22" i="4"/>
  <c r="BA21" i="4"/>
  <c r="BA19" i="4"/>
  <c r="BA18" i="4"/>
  <c r="BA17" i="4"/>
  <c r="BA16" i="4"/>
  <c r="AZ15" i="4"/>
  <c r="AZ20" i="4" s="1"/>
  <c r="AY15" i="4"/>
  <c r="AY20" i="4" s="1"/>
  <c r="AY43" i="4" s="1"/>
  <c r="AY54" i="4" s="1"/>
  <c r="AY62" i="4" s="1"/>
  <c r="AY66" i="4" s="1"/>
  <c r="AX15" i="4"/>
  <c r="AX20" i="4" s="1"/>
  <c r="AV15" i="4"/>
  <c r="AV20" i="4" s="1"/>
  <c r="AV43" i="4" s="1"/>
  <c r="AV54" i="4" s="1"/>
  <c r="AV62" i="4" s="1"/>
  <c r="AV66" i="4" s="1"/>
  <c r="BA14" i="4"/>
  <c r="BA13" i="4"/>
  <c r="BA12" i="4"/>
  <c r="BA11" i="4"/>
  <c r="BA10" i="4"/>
  <c r="BA9" i="4"/>
  <c r="BA8" i="4"/>
  <c r="BA7" i="4"/>
  <c r="AU65" i="4"/>
  <c r="AU64" i="4"/>
  <c r="AU63" i="4"/>
  <c r="AU60" i="4"/>
  <c r="AT53" i="4"/>
  <c r="AS53" i="4"/>
  <c r="AR53" i="4"/>
  <c r="AP53" i="4"/>
  <c r="AU52" i="4"/>
  <c r="AU51" i="4"/>
  <c r="AU50" i="4"/>
  <c r="AU49" i="4"/>
  <c r="AU48" i="4"/>
  <c r="AU47" i="4"/>
  <c r="AU46" i="4"/>
  <c r="AU45" i="4"/>
  <c r="AU44" i="4"/>
  <c r="AU42" i="4"/>
  <c r="AT41" i="4"/>
  <c r="AS41" i="4"/>
  <c r="AR41" i="4"/>
  <c r="AP41" i="4"/>
  <c r="AU40" i="4"/>
  <c r="AU39" i="4"/>
  <c r="AU38" i="4"/>
  <c r="AU37" i="4"/>
  <c r="AU36" i="4"/>
  <c r="AU35" i="4"/>
  <c r="AU34" i="4"/>
  <c r="AU33" i="4"/>
  <c r="AU32" i="4"/>
  <c r="AU31" i="4"/>
  <c r="AU30" i="4"/>
  <c r="AU29" i="4"/>
  <c r="AU28" i="4"/>
  <c r="AU27" i="4"/>
  <c r="AU26" i="4"/>
  <c r="AU25" i="4"/>
  <c r="AU24" i="4"/>
  <c r="AU23" i="4"/>
  <c r="AU22" i="4"/>
  <c r="AU21" i="4"/>
  <c r="AU19" i="4"/>
  <c r="AU18" i="4"/>
  <c r="AU17" i="4"/>
  <c r="AU16" i="4"/>
  <c r="AT15" i="4"/>
  <c r="AT20" i="4" s="1"/>
  <c r="AS15" i="4"/>
  <c r="AS20" i="4" s="1"/>
  <c r="AR15" i="4"/>
  <c r="AR20" i="4" s="1"/>
  <c r="AP15" i="4"/>
  <c r="AP20" i="4" s="1"/>
  <c r="AU14" i="4"/>
  <c r="AU13" i="4"/>
  <c r="AU12" i="4"/>
  <c r="AU11" i="4"/>
  <c r="AU10" i="4"/>
  <c r="AU9" i="4"/>
  <c r="AU8" i="4"/>
  <c r="AU7" i="4"/>
  <c r="AO65" i="4"/>
  <c r="AO64" i="4"/>
  <c r="AO63" i="4"/>
  <c r="AO60" i="4"/>
  <c r="AN53" i="4"/>
  <c r="AM53" i="4"/>
  <c r="AL53" i="4"/>
  <c r="AJ53" i="4"/>
  <c r="AO52" i="4"/>
  <c r="AO51" i="4"/>
  <c r="AO50" i="4"/>
  <c r="AO49" i="4"/>
  <c r="AO48" i="4"/>
  <c r="AO47" i="4"/>
  <c r="AO46" i="4"/>
  <c r="AO45" i="4"/>
  <c r="AO44" i="4"/>
  <c r="AO42" i="4"/>
  <c r="AN41" i="4"/>
  <c r="AM41" i="4"/>
  <c r="AL41" i="4"/>
  <c r="AJ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19" i="4"/>
  <c r="AO18" i="4"/>
  <c r="AO17" i="4"/>
  <c r="AO16" i="4"/>
  <c r="H16" i="4" s="1"/>
  <c r="J16" i="4" s="1"/>
  <c r="AN15" i="4"/>
  <c r="AN20" i="4" s="1"/>
  <c r="AM15" i="4"/>
  <c r="AM20" i="4" s="1"/>
  <c r="AL15" i="4"/>
  <c r="AL20" i="4" s="1"/>
  <c r="AJ15" i="4"/>
  <c r="AJ20" i="4"/>
  <c r="AO14" i="4"/>
  <c r="AO13" i="4"/>
  <c r="AO12" i="4"/>
  <c r="AO11" i="4"/>
  <c r="AO10" i="4"/>
  <c r="AO9" i="4"/>
  <c r="AO8" i="4"/>
  <c r="AO7" i="4"/>
  <c r="AI65" i="4"/>
  <c r="AI64" i="4"/>
  <c r="AI63" i="4"/>
  <c r="AI60" i="4"/>
  <c r="AH53" i="4"/>
  <c r="AG53" i="4"/>
  <c r="AF53" i="4"/>
  <c r="AD53" i="4"/>
  <c r="AI52" i="4"/>
  <c r="AI51" i="4"/>
  <c r="AI50" i="4"/>
  <c r="AI49" i="4"/>
  <c r="AI48" i="4"/>
  <c r="AI47" i="4"/>
  <c r="AI46" i="4"/>
  <c r="AI45" i="4"/>
  <c r="AI44" i="4"/>
  <c r="AI42" i="4"/>
  <c r="AH41" i="4"/>
  <c r="AG41" i="4"/>
  <c r="AF41" i="4"/>
  <c r="AD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19" i="4"/>
  <c r="AI18" i="4"/>
  <c r="AI17" i="4"/>
  <c r="AI16" i="4"/>
  <c r="AH15" i="4"/>
  <c r="AH20" i="4" s="1"/>
  <c r="AG15" i="4"/>
  <c r="AG20" i="4" s="1"/>
  <c r="AG43" i="4" s="1"/>
  <c r="AG54" i="4" s="1"/>
  <c r="AG62" i="4" s="1"/>
  <c r="AG66" i="4" s="1"/>
  <c r="AF15" i="4"/>
  <c r="AF20" i="4" s="1"/>
  <c r="AF43" i="4" s="1"/>
  <c r="AD15" i="4"/>
  <c r="AD20" i="4" s="1"/>
  <c r="AI14" i="4"/>
  <c r="AI13" i="4"/>
  <c r="AI12" i="4"/>
  <c r="AI11" i="4"/>
  <c r="AI10" i="4"/>
  <c r="AI9" i="4"/>
  <c r="AI8" i="4"/>
  <c r="AI7" i="4"/>
  <c r="AC65" i="4"/>
  <c r="AC64" i="4"/>
  <c r="AC63" i="4"/>
  <c r="AC60" i="4"/>
  <c r="AB53" i="4"/>
  <c r="AA53" i="4"/>
  <c r="Z53" i="4"/>
  <c r="X53" i="4"/>
  <c r="AC52" i="4"/>
  <c r="AC51" i="4"/>
  <c r="AC50" i="4"/>
  <c r="AC49" i="4"/>
  <c r="AC48" i="4"/>
  <c r="AC47" i="4"/>
  <c r="AC46" i="4"/>
  <c r="AC45" i="4"/>
  <c r="AC44" i="4"/>
  <c r="AC42" i="4"/>
  <c r="AB41" i="4"/>
  <c r="AA41" i="4"/>
  <c r="Z41" i="4"/>
  <c r="X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19" i="4"/>
  <c r="AC18" i="4"/>
  <c r="AC17" i="4"/>
  <c r="AC16" i="4"/>
  <c r="AB15" i="4"/>
  <c r="AB20" i="4" s="1"/>
  <c r="AA15" i="4"/>
  <c r="AA20" i="4" s="1"/>
  <c r="Z15" i="4"/>
  <c r="Z20" i="4" s="1"/>
  <c r="Z43" i="4" s="1"/>
  <c r="X15" i="4"/>
  <c r="X20" i="4" s="1"/>
  <c r="X43" i="4" s="1"/>
  <c r="AC14" i="4"/>
  <c r="AC13" i="4"/>
  <c r="AC12" i="4"/>
  <c r="AC11" i="4"/>
  <c r="AC10" i="4"/>
  <c r="AC9" i="4"/>
  <c r="AC8" i="4"/>
  <c r="AC7" i="4"/>
  <c r="W65" i="4"/>
  <c r="W64" i="4"/>
  <c r="W63" i="4"/>
  <c r="W60" i="4"/>
  <c r="V53" i="4"/>
  <c r="U53" i="4"/>
  <c r="T53" i="4"/>
  <c r="R53" i="4"/>
  <c r="W52" i="4"/>
  <c r="W51" i="4"/>
  <c r="W50" i="4"/>
  <c r="W49" i="4"/>
  <c r="W48" i="4"/>
  <c r="W47" i="4"/>
  <c r="W46" i="4"/>
  <c r="W45" i="4"/>
  <c r="W44" i="4"/>
  <c r="W42" i="4"/>
  <c r="V41" i="4"/>
  <c r="U41" i="4"/>
  <c r="T41" i="4"/>
  <c r="R41" i="4"/>
  <c r="W40" i="4"/>
  <c r="W39" i="4"/>
  <c r="W38" i="4"/>
  <c r="H38" i="4" s="1"/>
  <c r="J38" i="4" s="1"/>
  <c r="W37" i="4"/>
  <c r="W36" i="4"/>
  <c r="W35" i="4"/>
  <c r="W34" i="4"/>
  <c r="W33" i="4"/>
  <c r="W32" i="4"/>
  <c r="W31" i="4"/>
  <c r="W30" i="4"/>
  <c r="W29" i="4"/>
  <c r="W28" i="4"/>
  <c r="W27" i="4"/>
  <c r="W26" i="4"/>
  <c r="H26" i="4" s="1"/>
  <c r="J26" i="4" s="1"/>
  <c r="W25" i="4"/>
  <c r="W24" i="4"/>
  <c r="W23" i="4"/>
  <c r="W22" i="4"/>
  <c r="W21" i="4"/>
  <c r="W19" i="4"/>
  <c r="W18" i="4"/>
  <c r="W17" i="4"/>
  <c r="W16" i="4"/>
  <c r="V15" i="4"/>
  <c r="V20" i="4" s="1"/>
  <c r="U15" i="4"/>
  <c r="U20" i="4" s="1"/>
  <c r="T15" i="4"/>
  <c r="T20" i="4" s="1"/>
  <c r="R15" i="4"/>
  <c r="R20" i="4" s="1"/>
  <c r="R43" i="4" s="1"/>
  <c r="R54" i="4" s="1"/>
  <c r="R62" i="4" s="1"/>
  <c r="R66" i="4" s="1"/>
  <c r="W14" i="4"/>
  <c r="W13" i="4"/>
  <c r="W12" i="4"/>
  <c r="W11" i="4"/>
  <c r="W10" i="4"/>
  <c r="W9" i="4"/>
  <c r="W8" i="4"/>
  <c r="W7" i="4"/>
  <c r="F7" i="4"/>
  <c r="CE1" i="4"/>
  <c r="BU1" i="4"/>
  <c r="BT1" i="4"/>
  <c r="BS1" i="4"/>
  <c r="BI1" i="4"/>
  <c r="BH1" i="4"/>
  <c r="BG1" i="4"/>
  <c r="AW1" i="4"/>
  <c r="AV1" i="4"/>
  <c r="AU1" i="4"/>
  <c r="AK1" i="4"/>
  <c r="AJ1" i="4"/>
  <c r="AI1" i="4"/>
  <c r="Y1" i="4"/>
  <c r="X1" i="4"/>
  <c r="W1" i="4"/>
  <c r="M1" i="4"/>
  <c r="L1" i="4"/>
  <c r="J1" i="4"/>
  <c r="L53" i="4"/>
  <c r="L41" i="4"/>
  <c r="L15" i="4"/>
  <c r="L20" i="4" s="1"/>
  <c r="N53" i="4"/>
  <c r="N41" i="4"/>
  <c r="N15" i="4"/>
  <c r="N20" i="4" s="1"/>
  <c r="N43" i="4" s="1"/>
  <c r="N54" i="4" s="1"/>
  <c r="N62" i="4" s="1"/>
  <c r="N66" i="4" s="1"/>
  <c r="D1" i="4"/>
  <c r="C1" i="4"/>
  <c r="K1" i="5"/>
  <c r="M1" i="3"/>
  <c r="L1" i="3"/>
  <c r="B25" i="5"/>
  <c r="B20" i="5"/>
  <c r="B15" i="5"/>
  <c r="G7" i="4"/>
  <c r="Q7" i="4"/>
  <c r="C1" i="3"/>
  <c r="G65" i="4"/>
  <c r="F65" i="4"/>
  <c r="Q65" i="4"/>
  <c r="G64" i="4"/>
  <c r="F64" i="4"/>
  <c r="Q64" i="4"/>
  <c r="G63" i="4"/>
  <c r="F63" i="4"/>
  <c r="Q63" i="4"/>
  <c r="G60" i="4"/>
  <c r="F60" i="4"/>
  <c r="Q60" i="4"/>
  <c r="P53" i="4"/>
  <c r="O53" i="4"/>
  <c r="C53" i="4"/>
  <c r="G52" i="4"/>
  <c r="F52" i="4"/>
  <c r="Q52" i="4"/>
  <c r="G51" i="4"/>
  <c r="F51" i="4"/>
  <c r="Q51" i="4"/>
  <c r="G50" i="4"/>
  <c r="F50" i="4"/>
  <c r="Q50" i="4"/>
  <c r="G49" i="4"/>
  <c r="F49" i="4"/>
  <c r="Q49" i="4"/>
  <c r="G48" i="4"/>
  <c r="F48" i="4"/>
  <c r="Q48" i="4"/>
  <c r="G47" i="4"/>
  <c r="F47" i="4"/>
  <c r="Q47" i="4"/>
  <c r="G46" i="4"/>
  <c r="F46" i="4"/>
  <c r="Q46" i="4"/>
  <c r="G45" i="4"/>
  <c r="F45" i="4"/>
  <c r="Q45" i="4"/>
  <c r="H45" i="4" s="1"/>
  <c r="J45" i="4" s="1"/>
  <c r="G44" i="4"/>
  <c r="F44" i="4"/>
  <c r="Q44" i="4"/>
  <c r="G42" i="4"/>
  <c r="F42" i="4"/>
  <c r="Q42" i="4"/>
  <c r="P41" i="4"/>
  <c r="O41" i="4"/>
  <c r="C41" i="4"/>
  <c r="G40" i="4"/>
  <c r="F40" i="4"/>
  <c r="Q40" i="4"/>
  <c r="G39" i="4"/>
  <c r="F39" i="4"/>
  <c r="Q39" i="4"/>
  <c r="G38" i="4"/>
  <c r="F38" i="4"/>
  <c r="Q38" i="4"/>
  <c r="G37" i="4"/>
  <c r="F37" i="4"/>
  <c r="Q37" i="4"/>
  <c r="G36" i="4"/>
  <c r="F36" i="4"/>
  <c r="Q36" i="4"/>
  <c r="H36" i="4" s="1"/>
  <c r="J36" i="4" s="1"/>
  <c r="G35" i="4"/>
  <c r="F35" i="4"/>
  <c r="Q35" i="4"/>
  <c r="G34" i="4"/>
  <c r="F34" i="4"/>
  <c r="Q34" i="4"/>
  <c r="G33" i="4"/>
  <c r="F33" i="4"/>
  <c r="Q33" i="4"/>
  <c r="G32" i="4"/>
  <c r="F32" i="4"/>
  <c r="Q32" i="4"/>
  <c r="G31" i="4"/>
  <c r="F31" i="4"/>
  <c r="Q31" i="4"/>
  <c r="G30" i="4"/>
  <c r="F30" i="4"/>
  <c r="Q30" i="4"/>
  <c r="G29" i="4"/>
  <c r="F29" i="4"/>
  <c r="Q29" i="4"/>
  <c r="G28" i="4"/>
  <c r="F28" i="4"/>
  <c r="Q28" i="4"/>
  <c r="G27" i="4"/>
  <c r="F27" i="4"/>
  <c r="Q27" i="4"/>
  <c r="G26" i="4"/>
  <c r="F26" i="4"/>
  <c r="Q26" i="4"/>
  <c r="G25" i="4"/>
  <c r="F25" i="4"/>
  <c r="Q25" i="4"/>
  <c r="G24" i="4"/>
  <c r="F24" i="4"/>
  <c r="Q24" i="4"/>
  <c r="G23" i="4"/>
  <c r="F23" i="4"/>
  <c r="Q23" i="4"/>
  <c r="G22" i="4"/>
  <c r="F22" i="4"/>
  <c r="Q22" i="4"/>
  <c r="G21" i="4"/>
  <c r="F21" i="4"/>
  <c r="Q21" i="4"/>
  <c r="G19" i="4"/>
  <c r="F19" i="4"/>
  <c r="Q19" i="4"/>
  <c r="G18" i="4"/>
  <c r="F18" i="4"/>
  <c r="Q18" i="4"/>
  <c r="G17" i="4"/>
  <c r="F17" i="4"/>
  <c r="Q17" i="4"/>
  <c r="G16" i="4"/>
  <c r="F16" i="4"/>
  <c r="Q16" i="4"/>
  <c r="P15" i="4"/>
  <c r="P20" i="4" s="1"/>
  <c r="O15" i="4"/>
  <c r="O20" i="4" s="1"/>
  <c r="C15" i="4"/>
  <c r="C20" i="4" s="1"/>
  <c r="C43" i="4" s="1"/>
  <c r="C54" i="4" s="1"/>
  <c r="C62" i="4" s="1"/>
  <c r="C66" i="4" s="1"/>
  <c r="G14" i="4"/>
  <c r="F14" i="4"/>
  <c r="Q14" i="4"/>
  <c r="Q15" i="4" s="1"/>
  <c r="G13" i="4"/>
  <c r="F13" i="4"/>
  <c r="Q13" i="4"/>
  <c r="G12" i="4"/>
  <c r="F12" i="4"/>
  <c r="Q12" i="4"/>
  <c r="H12" i="4" s="1"/>
  <c r="J12" i="4" s="1"/>
  <c r="G11" i="4"/>
  <c r="F11" i="4"/>
  <c r="Q11" i="4"/>
  <c r="G10" i="4"/>
  <c r="F10" i="4"/>
  <c r="Q10" i="4"/>
  <c r="G9" i="4"/>
  <c r="F9" i="4"/>
  <c r="Q9" i="4"/>
  <c r="G8" i="4"/>
  <c r="F8" i="4"/>
  <c r="Q8" i="4"/>
  <c r="L109" i="3"/>
  <c r="J109" i="3"/>
  <c r="H106" i="3"/>
  <c r="H102" i="3"/>
  <c r="B3" i="2"/>
  <c r="D13" i="4"/>
  <c r="D29" i="4"/>
  <c r="E37" i="4"/>
  <c r="E47" i="4"/>
  <c r="I47" i="4" s="1"/>
  <c r="E39" i="4"/>
  <c r="E45" i="4"/>
  <c r="D49" i="4"/>
  <c r="E57" i="4"/>
  <c r="I57" i="4" s="1"/>
  <c r="D23" i="4"/>
  <c r="D33" i="4"/>
  <c r="D18" i="4"/>
  <c r="D37" i="4"/>
  <c r="D27" i="4"/>
  <c r="E27" i="4"/>
  <c r="E31" i="4"/>
  <c r="D39" i="4"/>
  <c r="H9" i="4"/>
  <c r="J9" i="4" s="1"/>
  <c r="H63" i="4"/>
  <c r="J63" i="4" s="1"/>
  <c r="E13" i="4"/>
  <c r="H60" i="4"/>
  <c r="J60" i="4" s="1"/>
  <c r="E23" i="4"/>
  <c r="D45" i="4"/>
  <c r="D60" i="4"/>
  <c r="E16" i="4"/>
  <c r="I16" i="4" s="1"/>
  <c r="E18" i="4"/>
  <c r="D51" i="4"/>
  <c r="E64" i="4"/>
  <c r="I64" i="4" s="1"/>
  <c r="E21" i="4"/>
  <c r="E49" i="4"/>
  <c r="I49" i="4" s="1"/>
  <c r="D7" i="4"/>
  <c r="E7" i="4"/>
  <c r="I7" i="4" s="1"/>
  <c r="H13" i="5"/>
  <c r="E63" i="4"/>
  <c r="I63" i="4" s="1"/>
  <c r="E33" i="4"/>
  <c r="D57" i="4"/>
  <c r="I21" i="4"/>
  <c r="E12" i="4" l="1"/>
  <c r="I33" i="4"/>
  <c r="I37" i="4"/>
  <c r="H29" i="4"/>
  <c r="J29" i="4" s="1"/>
  <c r="H51" i="4"/>
  <c r="J51" i="4" s="1"/>
  <c r="E32" i="4"/>
  <c r="H7" i="4"/>
  <c r="J7" i="4" s="1"/>
  <c r="AM43" i="4"/>
  <c r="AM54" i="4" s="1"/>
  <c r="AM62" i="4" s="1"/>
  <c r="AM66" i="4" s="1"/>
  <c r="AU15" i="4"/>
  <c r="AU20" i="4" s="1"/>
  <c r="AT43" i="4"/>
  <c r="AT54" i="4" s="1"/>
  <c r="AT62" i="4" s="1"/>
  <c r="AT66" i="4" s="1"/>
  <c r="BG15" i="4"/>
  <c r="BG20" i="4" s="1"/>
  <c r="BG43" i="4" s="1"/>
  <c r="BG54" i="4" s="1"/>
  <c r="E22" i="4"/>
  <c r="I22" i="4" s="1"/>
  <c r="D34" i="4"/>
  <c r="E56" i="4"/>
  <c r="I56" i="4" s="1"/>
  <c r="G41" i="4"/>
  <c r="L43" i="4"/>
  <c r="L54" i="4" s="1"/>
  <c r="L62" i="4" s="1"/>
  <c r="L66" i="4" s="1"/>
  <c r="BS15" i="4"/>
  <c r="BS20" i="4" s="1"/>
  <c r="S15" i="4"/>
  <c r="E51" i="4"/>
  <c r="I51" i="4" s="1"/>
  <c r="E60" i="4"/>
  <c r="I60" i="4" s="1"/>
  <c r="AQ41" i="4"/>
  <c r="AA43" i="4"/>
  <c r="AA54" i="4" s="1"/>
  <c r="AA62" i="4" s="1"/>
  <c r="AA66" i="4" s="1"/>
  <c r="BA53" i="4"/>
  <c r="BH43" i="4"/>
  <c r="BP43" i="4"/>
  <c r="BP54" i="4" s="1"/>
  <c r="BP62" i="4" s="1"/>
  <c r="BP66" i="4" s="1"/>
  <c r="D12" i="4"/>
  <c r="H32" i="4"/>
  <c r="J32" i="4" s="1"/>
  <c r="BM53" i="4"/>
  <c r="H55" i="4"/>
  <c r="J55" i="4" s="1"/>
  <c r="H23" i="4"/>
  <c r="J23" i="4" s="1"/>
  <c r="H35" i="4"/>
  <c r="J35" i="4" s="1"/>
  <c r="AR43" i="4"/>
  <c r="AR54" i="4" s="1"/>
  <c r="AR62" i="4" s="1"/>
  <c r="AR66" i="4" s="1"/>
  <c r="AX43" i="4"/>
  <c r="BX43" i="4"/>
  <c r="BX54" i="4" s="1"/>
  <c r="BX62" i="4" s="1"/>
  <c r="BX66" i="4" s="1"/>
  <c r="H8" i="5"/>
  <c r="K8" i="5" s="1"/>
  <c r="F11" i="10" s="1"/>
  <c r="H52" i="4"/>
  <c r="J52" i="4" s="1"/>
  <c r="I31" i="4"/>
  <c r="I39" i="4"/>
  <c r="AU53" i="4"/>
  <c r="CB43" i="4"/>
  <c r="CB54" i="4" s="1"/>
  <c r="CB62" i="4" s="1"/>
  <c r="CB66" i="4" s="1"/>
  <c r="E28" i="4"/>
  <c r="I28" i="4" s="1"/>
  <c r="D64" i="4"/>
  <c r="I13" i="4"/>
  <c r="H11" i="4"/>
  <c r="J11" i="4" s="1"/>
  <c r="I29" i="4"/>
  <c r="AI41" i="4"/>
  <c r="BY53" i="4"/>
  <c r="H37" i="4"/>
  <c r="J37" i="4" s="1"/>
  <c r="H47" i="4"/>
  <c r="J47" i="4" s="1"/>
  <c r="H49" i="4"/>
  <c r="J49" i="4" s="1"/>
  <c r="AO15" i="4"/>
  <c r="AO20" i="4" s="1"/>
  <c r="AN43" i="4"/>
  <c r="AN54" i="4" s="1"/>
  <c r="AN62" i="4" s="1"/>
  <c r="AN66" i="4" s="1"/>
  <c r="BW43" i="4"/>
  <c r="BW54" i="4" s="1"/>
  <c r="BW62" i="4" s="1"/>
  <c r="BW66" i="4" s="1"/>
  <c r="D8" i="4"/>
  <c r="AC41" i="4"/>
  <c r="H50" i="4"/>
  <c r="J50" i="4" s="1"/>
  <c r="BL43" i="4"/>
  <c r="BL54" i="4" s="1"/>
  <c r="BL62" i="4" s="1"/>
  <c r="BL66" i="4" s="1"/>
  <c r="I32" i="4"/>
  <c r="H10" i="4"/>
  <c r="J10" i="4" s="1"/>
  <c r="G53" i="4"/>
  <c r="AJ43" i="4"/>
  <c r="AJ54" i="4" s="1"/>
  <c r="AJ62" i="4" s="1"/>
  <c r="AJ66" i="4" s="1"/>
  <c r="BG41" i="4"/>
  <c r="BG53" i="4"/>
  <c r="BM15" i="4"/>
  <c r="BM20" i="4" s="1"/>
  <c r="CD43" i="4"/>
  <c r="CD54" i="4" s="1"/>
  <c r="CD62" i="4" s="1"/>
  <c r="CD66" i="4" s="1"/>
  <c r="BM41" i="4"/>
  <c r="G15" i="4"/>
  <c r="G20" i="4" s="1"/>
  <c r="G43" i="4" s="1"/>
  <c r="V43" i="4"/>
  <c r="V54" i="4" s="1"/>
  <c r="V62" i="4" s="1"/>
  <c r="V66" i="4" s="1"/>
  <c r="H40" i="4"/>
  <c r="J40" i="4" s="1"/>
  <c r="AI15" i="4"/>
  <c r="AI20" i="4" s="1"/>
  <c r="E11" i="4"/>
  <c r="I11" i="4" s="1"/>
  <c r="E25" i="4"/>
  <c r="I25" i="4" s="1"/>
  <c r="H17" i="4"/>
  <c r="J17" i="4" s="1"/>
  <c r="W41" i="4"/>
  <c r="T43" i="4"/>
  <c r="T54" i="4" s="1"/>
  <c r="T62" i="4" s="1"/>
  <c r="T66" i="4" s="1"/>
  <c r="W53" i="4"/>
  <c r="AC15" i="4"/>
  <c r="AC20" i="4" s="1"/>
  <c r="AL43" i="4"/>
  <c r="AL54" i="4" s="1"/>
  <c r="AL62" i="4" s="1"/>
  <c r="AL66" i="4" s="1"/>
  <c r="H18" i="4"/>
  <c r="J18" i="4" s="1"/>
  <c r="AU41" i="4"/>
  <c r="AU43" i="4" s="1"/>
  <c r="BA15" i="4"/>
  <c r="BA20" i="4" s="1"/>
  <c r="D63" i="4"/>
  <c r="H57" i="4"/>
  <c r="J57" i="4" s="1"/>
  <c r="H58" i="4"/>
  <c r="J58" i="4" s="1"/>
  <c r="E58" i="4"/>
  <c r="I58" i="4" s="1"/>
  <c r="BA41" i="4"/>
  <c r="H33" i="4"/>
  <c r="J33" i="4" s="1"/>
  <c r="H42" i="4"/>
  <c r="J42" i="4" s="1"/>
  <c r="BE43" i="4"/>
  <c r="BE54" i="4" s="1"/>
  <c r="BE62" i="4" s="1"/>
  <c r="BE66" i="4" s="1"/>
  <c r="BY41" i="4"/>
  <c r="CE15" i="4"/>
  <c r="CE20" i="4" s="1"/>
  <c r="D11" i="4"/>
  <c r="H19" i="4"/>
  <c r="J19" i="4" s="1"/>
  <c r="Q41" i="4"/>
  <c r="H28" i="4"/>
  <c r="J28" i="4" s="1"/>
  <c r="W15" i="4"/>
  <c r="W20" i="4" s="1"/>
  <c r="I23" i="4"/>
  <c r="O43" i="4"/>
  <c r="O54" i="4" s="1"/>
  <c r="O62" i="4" s="1"/>
  <c r="O66" i="4" s="1"/>
  <c r="I18" i="4"/>
  <c r="I27" i="4"/>
  <c r="E35" i="4"/>
  <c r="I35" i="4" s="1"/>
  <c r="H8" i="4"/>
  <c r="J8" i="4" s="1"/>
  <c r="P43" i="4"/>
  <c r="P54" i="4" s="1"/>
  <c r="P62" i="4" s="1"/>
  <c r="P66" i="4" s="1"/>
  <c r="X54" i="4"/>
  <c r="X62" i="4" s="1"/>
  <c r="X66" i="4" s="1"/>
  <c r="AD43" i="4"/>
  <c r="AD54" i="4" s="1"/>
  <c r="AD62" i="4" s="1"/>
  <c r="AD66" i="4" s="1"/>
  <c r="AP43" i="4"/>
  <c r="AP54" i="4" s="1"/>
  <c r="AP62" i="4" s="1"/>
  <c r="AP66" i="4" s="1"/>
  <c r="BN54" i="4"/>
  <c r="BN62" i="4" s="1"/>
  <c r="BN66" i="4" s="1"/>
  <c r="BS41" i="4"/>
  <c r="BS43" i="4" s="1"/>
  <c r="BS54" i="4" s="1"/>
  <c r="E53" i="5" s="1"/>
  <c r="F53" i="5" s="1"/>
  <c r="H34" i="4"/>
  <c r="J34" i="4" s="1"/>
  <c r="BS53" i="4"/>
  <c r="BR54" i="4"/>
  <c r="BR62" i="4" s="1"/>
  <c r="BR66" i="4" s="1"/>
  <c r="BY15" i="4"/>
  <c r="BY20" i="4" s="1"/>
  <c r="D65" i="4"/>
  <c r="D55" i="4"/>
  <c r="E55" i="4"/>
  <c r="I55" i="4" s="1"/>
  <c r="F15" i="4"/>
  <c r="I12" i="4"/>
  <c r="H46" i="4"/>
  <c r="J46" i="4" s="1"/>
  <c r="Z54" i="4"/>
  <c r="Z62" i="4" s="1"/>
  <c r="Z66" i="4" s="1"/>
  <c r="AF54" i="4"/>
  <c r="AF62" i="4" s="1"/>
  <c r="AF66" i="4" s="1"/>
  <c r="H25" i="4"/>
  <c r="J25" i="4" s="1"/>
  <c r="AI53" i="4"/>
  <c r="H64" i="4"/>
  <c r="J64" i="4" s="1"/>
  <c r="AX54" i="4"/>
  <c r="AX62" i="4" s="1"/>
  <c r="AX66" i="4" s="1"/>
  <c r="BH54" i="4"/>
  <c r="BH62" i="4" s="1"/>
  <c r="BH66" i="4" s="1"/>
  <c r="BT54" i="4"/>
  <c r="BT62" i="4" s="1"/>
  <c r="BT66" i="4" s="1"/>
  <c r="D21" i="4"/>
  <c r="D48" i="4"/>
  <c r="E44" i="4"/>
  <c r="E61" i="4"/>
  <c r="I61" i="4" s="1"/>
  <c r="Y20" i="4"/>
  <c r="Y43" i="4" s="1"/>
  <c r="Y54" i="4" s="1"/>
  <c r="Y62" i="4" s="1"/>
  <c r="Y66" i="4" s="1"/>
  <c r="Y41" i="4"/>
  <c r="Y53" i="4"/>
  <c r="AE15" i="4"/>
  <c r="AE20" i="4" s="1"/>
  <c r="AE41" i="4"/>
  <c r="AE53" i="4"/>
  <c r="E10" i="4"/>
  <c r="I10" i="4" s="1"/>
  <c r="AK41" i="4"/>
  <c r="E36" i="4"/>
  <c r="I36" i="4" s="1"/>
  <c r="D50" i="4"/>
  <c r="AQ15" i="4"/>
  <c r="AQ20" i="4" s="1"/>
  <c r="AQ43" i="4" s="1"/>
  <c r="D26" i="4"/>
  <c r="E38" i="4"/>
  <c r="I38" i="4" s="1"/>
  <c r="D52" i="4"/>
  <c r="E14" i="4"/>
  <c r="I14" i="4" s="1"/>
  <c r="D28" i="4"/>
  <c r="E40" i="4"/>
  <c r="I40" i="4" s="1"/>
  <c r="D59" i="4"/>
  <c r="D17" i="4"/>
  <c r="BC41" i="4"/>
  <c r="BC43" i="4" s="1"/>
  <c r="BC53" i="4"/>
  <c r="BI20" i="4"/>
  <c r="BI43" i="4" s="1"/>
  <c r="BI54" i="4" s="1"/>
  <c r="BI62" i="4" s="1"/>
  <c r="BI66" i="4" s="1"/>
  <c r="BI41" i="4"/>
  <c r="BI53" i="4"/>
  <c r="BO15" i="4"/>
  <c r="BO20" i="4" s="1"/>
  <c r="BO41" i="4"/>
  <c r="BO53" i="4"/>
  <c r="BU15" i="4"/>
  <c r="BU20" i="4" s="1"/>
  <c r="BU41" i="4"/>
  <c r="BU53" i="4"/>
  <c r="CA15" i="4"/>
  <c r="CA20" i="4" s="1"/>
  <c r="CA43" i="4" s="1"/>
  <c r="CA54" i="4" s="1"/>
  <c r="CA62" i="4" s="1"/>
  <c r="CA66" i="4" s="1"/>
  <c r="CA41" i="4"/>
  <c r="CA53" i="4"/>
  <c r="H56" i="4"/>
  <c r="J56" i="4" s="1"/>
  <c r="E42" i="4"/>
  <c r="I42" i="4" s="1"/>
  <c r="E19" i="4"/>
  <c r="I19" i="4" s="1"/>
  <c r="S41" i="4"/>
  <c r="BV43" i="4"/>
  <c r="BV54" i="4" s="1"/>
  <c r="BV62" i="4" s="1"/>
  <c r="BV66" i="4" s="1"/>
  <c r="AH43" i="4"/>
  <c r="AH54" i="4" s="1"/>
  <c r="AH62" i="4" s="1"/>
  <c r="AH66" i="4" s="1"/>
  <c r="AO53" i="4"/>
  <c r="H65" i="4"/>
  <c r="J65" i="4" s="1"/>
  <c r="BK43" i="4"/>
  <c r="BK54" i="4" s="1"/>
  <c r="BK62" i="4" s="1"/>
  <c r="BK66" i="4" s="1"/>
  <c r="BQ43" i="4"/>
  <c r="BQ54" i="4" s="1"/>
  <c r="BQ62" i="4" s="1"/>
  <c r="BQ66" i="4" s="1"/>
  <c r="CE41" i="4"/>
  <c r="CE43" i="4" s="1"/>
  <c r="CE53" i="4"/>
  <c r="D9" i="4"/>
  <c r="H30" i="4"/>
  <c r="J30" i="4" s="1"/>
  <c r="U43" i="4"/>
  <c r="U54" i="4" s="1"/>
  <c r="U62" i="4" s="1"/>
  <c r="U66" i="4" s="1"/>
  <c r="H27" i="4"/>
  <c r="J27" i="4" s="1"/>
  <c r="AZ43" i="4"/>
  <c r="AZ54" i="4" s="1"/>
  <c r="AZ62" i="4" s="1"/>
  <c r="AZ66" i="4" s="1"/>
  <c r="Q53" i="4"/>
  <c r="F53" i="4"/>
  <c r="AS43" i="4"/>
  <c r="AS54" i="4" s="1"/>
  <c r="AS62" i="4" s="1"/>
  <c r="AS66" i="4" s="1"/>
  <c r="AB43" i="4"/>
  <c r="AB54" i="4" s="1"/>
  <c r="AB62" i="4" s="1"/>
  <c r="AB66" i="4" s="1"/>
  <c r="BF43" i="4"/>
  <c r="BF54" i="4" s="1"/>
  <c r="BF62" i="4" s="1"/>
  <c r="BF66" i="4" s="1"/>
  <c r="G54" i="4"/>
  <c r="AK43" i="4"/>
  <c r="I44" i="4"/>
  <c r="AI43" i="4"/>
  <c r="AI54" i="4" s="1"/>
  <c r="E59" i="4"/>
  <c r="I59" i="4" s="1"/>
  <c r="AW15" i="4"/>
  <c r="AW20" i="4" s="1"/>
  <c r="H31" i="4"/>
  <c r="J31" i="4" s="1"/>
  <c r="D46" i="4"/>
  <c r="AC53" i="4"/>
  <c r="D58" i="4"/>
  <c r="D42" i="4"/>
  <c r="E46" i="4"/>
  <c r="I46" i="4" s="1"/>
  <c r="H48" i="4"/>
  <c r="J48" i="4" s="1"/>
  <c r="E8" i="4"/>
  <c r="I8" i="4" s="1"/>
  <c r="H39" i="4"/>
  <c r="J39" i="4" s="1"/>
  <c r="E48" i="4"/>
  <c r="I48" i="4" s="1"/>
  <c r="D44" i="4"/>
  <c r="AW41" i="4"/>
  <c r="E24" i="4"/>
  <c r="I24" i="4" s="1"/>
  <c r="H24" i="4"/>
  <c r="J24" i="4" s="1"/>
  <c r="D40" i="4"/>
  <c r="E34" i="4"/>
  <c r="I34" i="4" s="1"/>
  <c r="H21" i="4"/>
  <c r="J21" i="4" s="1"/>
  <c r="AK53" i="4"/>
  <c r="E30" i="4"/>
  <c r="I30" i="4" s="1"/>
  <c r="H14" i="4"/>
  <c r="J14" i="4" s="1"/>
  <c r="D10" i="4"/>
  <c r="H22" i="4"/>
  <c r="J22" i="4" s="1"/>
  <c r="S20" i="4"/>
  <c r="H44" i="4"/>
  <c r="AQ53" i="4"/>
  <c r="Q20" i="4"/>
  <c r="Q43" i="4" s="1"/>
  <c r="D22" i="4"/>
  <c r="D19" i="4"/>
  <c r="M53" i="4"/>
  <c r="H13" i="4"/>
  <c r="J13" i="4" s="1"/>
  <c r="E52" i="4"/>
  <c r="I52" i="4" s="1"/>
  <c r="D24" i="4"/>
  <c r="CC43" i="4"/>
  <c r="CC54" i="4" s="1"/>
  <c r="CC62" i="4" s="1"/>
  <c r="CC66" i="4" s="1"/>
  <c r="AK15" i="4"/>
  <c r="AK20" i="4" s="1"/>
  <c r="E26" i="4"/>
  <c r="I26" i="4" s="1"/>
  <c r="D14" i="4"/>
  <c r="I45" i="4"/>
  <c r="E65" i="4"/>
  <c r="I65" i="4" s="1"/>
  <c r="D61" i="4"/>
  <c r="AO41" i="4"/>
  <c r="D38" i="4"/>
  <c r="S53" i="4"/>
  <c r="E50" i="4"/>
  <c r="I50" i="4" s="1"/>
  <c r="M41" i="4"/>
  <c r="D30" i="4"/>
  <c r="I9" i="4"/>
  <c r="M15" i="4"/>
  <c r="M20" i="4" s="1"/>
  <c r="K18" i="5"/>
  <c r="F19" i="10" s="1"/>
  <c r="J18" i="5"/>
  <c r="I38" i="5"/>
  <c r="K38" i="5"/>
  <c r="F37" i="10" s="1"/>
  <c r="J38" i="5"/>
  <c r="K53" i="5"/>
  <c r="F50" i="10" s="1"/>
  <c r="J53" i="5"/>
  <c r="K33" i="5"/>
  <c r="F33" i="10" s="1"/>
  <c r="J33" i="5"/>
  <c r="D13" i="5"/>
  <c r="K13" i="5"/>
  <c r="F15" i="10" s="1"/>
  <c r="J13" i="5"/>
  <c r="K43" i="5"/>
  <c r="F42" i="10" s="1"/>
  <c r="J43" i="5"/>
  <c r="K58" i="5"/>
  <c r="F54" i="10" s="1"/>
  <c r="J58" i="5"/>
  <c r="K48" i="5"/>
  <c r="F46" i="10" s="1"/>
  <c r="J48" i="5"/>
  <c r="F41" i="4"/>
  <c r="K63" i="5"/>
  <c r="F58" i="10" s="1"/>
  <c r="F20" i="4"/>
  <c r="I8" i="5"/>
  <c r="I18" i="5"/>
  <c r="D18" i="5"/>
  <c r="G58" i="5"/>
  <c r="G53" i="5"/>
  <c r="E10" i="9"/>
  <c r="G13" i="5"/>
  <c r="G43" i="5"/>
  <c r="G38" i="5"/>
  <c r="G63" i="5"/>
  <c r="G18" i="5"/>
  <c r="G8" i="5"/>
  <c r="G33" i="5"/>
  <c r="G48" i="5"/>
  <c r="I48" i="5"/>
  <c r="I58" i="5"/>
  <c r="I63" i="5"/>
  <c r="I13" i="5"/>
  <c r="I33" i="5"/>
  <c r="D8" i="5"/>
  <c r="D61" i="5"/>
  <c r="D63" i="5" s="1"/>
  <c r="D56" i="5"/>
  <c r="D58" i="5" s="1"/>
  <c r="I53" i="5"/>
  <c r="D51" i="5"/>
  <c r="D53" i="5" s="1"/>
  <c r="D46" i="5"/>
  <c r="D48" i="5" s="1"/>
  <c r="I43" i="5"/>
  <c r="D41" i="5"/>
  <c r="D43" i="5" s="1"/>
  <c r="D36" i="5"/>
  <c r="D38" i="5" s="1"/>
  <c r="D31" i="5"/>
  <c r="D33" i="5" s="1"/>
  <c r="BU43" i="4" l="1"/>
  <c r="BU54" i="4" s="1"/>
  <c r="BU62" i="4" s="1"/>
  <c r="BU66" i="4" s="1"/>
  <c r="AE43" i="4"/>
  <c r="AE54" i="4" s="1"/>
  <c r="AE62" i="4" s="1"/>
  <c r="AE66" i="4" s="1"/>
  <c r="BA43" i="4"/>
  <c r="BA54" i="4" s="1"/>
  <c r="AO43" i="4"/>
  <c r="AO54" i="4" s="1"/>
  <c r="BS62" i="4"/>
  <c r="BS66" i="4" s="1"/>
  <c r="BO43" i="4"/>
  <c r="BO54" i="4" s="1"/>
  <c r="BO62" i="4" s="1"/>
  <c r="BO66" i="4" s="1"/>
  <c r="D41" i="4"/>
  <c r="D15" i="4"/>
  <c r="D20" i="4" s="1"/>
  <c r="M43" i="4"/>
  <c r="M54" i="4" s="1"/>
  <c r="M62" i="4" s="1"/>
  <c r="M66" i="4" s="1"/>
  <c r="AU54" i="4"/>
  <c r="CE54" i="4"/>
  <c r="E63" i="5" s="1"/>
  <c r="F63" i="5" s="1"/>
  <c r="BC54" i="4"/>
  <c r="BC62" i="4" s="1"/>
  <c r="BC66" i="4" s="1"/>
  <c r="CE62" i="4"/>
  <c r="CE66" i="4" s="1"/>
  <c r="W43" i="4"/>
  <c r="W54" i="4" s="1"/>
  <c r="AK54" i="4"/>
  <c r="AK62" i="4" s="1"/>
  <c r="AK66" i="4" s="1"/>
  <c r="S43" i="4"/>
  <c r="S54" i="4" s="1"/>
  <c r="S62" i="4" s="1"/>
  <c r="S66" i="4" s="1"/>
  <c r="H15" i="4"/>
  <c r="J15" i="4" s="1"/>
  <c r="AC43" i="4"/>
  <c r="AC54" i="4" s="1"/>
  <c r="AC62" i="4" s="1"/>
  <c r="AC66" i="4" s="1"/>
  <c r="BY43" i="4"/>
  <c r="BY54" i="4" s="1"/>
  <c r="BM43" i="4"/>
  <c r="BM54" i="4" s="1"/>
  <c r="Q54" i="4"/>
  <c r="E8" i="5" s="1"/>
  <c r="F8" i="5" s="1"/>
  <c r="D43" i="4"/>
  <c r="D54" i="4" s="1"/>
  <c r="D62" i="4" s="1"/>
  <c r="D66" i="4" s="1"/>
  <c r="H53" i="4"/>
  <c r="J53" i="4" s="1"/>
  <c r="J44" i="4"/>
  <c r="H41" i="4"/>
  <c r="J41" i="4" s="1"/>
  <c r="E15" i="4"/>
  <c r="E20" i="4" s="1"/>
  <c r="I20" i="4" s="1"/>
  <c r="D53" i="4"/>
  <c r="AW43" i="4"/>
  <c r="AW54" i="4" s="1"/>
  <c r="AW62" i="4" s="1"/>
  <c r="AW66" i="4" s="1"/>
  <c r="E23" i="5"/>
  <c r="AI62" i="4"/>
  <c r="AI66" i="4" s="1"/>
  <c r="AQ54" i="4"/>
  <c r="AQ62" i="4" s="1"/>
  <c r="AQ66" i="4" s="1"/>
  <c r="AO62" i="4"/>
  <c r="AO66" i="4" s="1"/>
  <c r="E28" i="5"/>
  <c r="E53" i="4"/>
  <c r="I53" i="4" s="1"/>
  <c r="E18" i="5"/>
  <c r="F18" i="5" s="1"/>
  <c r="E41" i="4"/>
  <c r="I41" i="4" s="1"/>
  <c r="D22" i="6"/>
  <c r="G62" i="4"/>
  <c r="G66" i="4" s="1"/>
  <c r="E43" i="5"/>
  <c r="F43" i="5" s="1"/>
  <c r="BG62" i="4"/>
  <c r="BG66" i="4" s="1"/>
  <c r="I15" i="4"/>
  <c r="F43" i="4"/>
  <c r="J63" i="5"/>
  <c r="H20" i="4"/>
  <c r="J20" i="4" s="1"/>
  <c r="J8" i="5"/>
  <c r="AU62" i="4" l="1"/>
  <c r="AU66" i="4" s="1"/>
  <c r="E33" i="5"/>
  <c r="F33" i="5" s="1"/>
  <c r="BA62" i="4"/>
  <c r="BA66" i="4" s="1"/>
  <c r="E38" i="5"/>
  <c r="F38" i="5" s="1"/>
  <c r="W62" i="4"/>
  <c r="W66" i="4" s="1"/>
  <c r="E13" i="5"/>
  <c r="F13" i="5" s="1"/>
  <c r="E48" i="5"/>
  <c r="F48" i="5" s="1"/>
  <c r="BM62" i="4"/>
  <c r="BM66" i="4" s="1"/>
  <c r="E58" i="5"/>
  <c r="F58" i="5" s="1"/>
  <c r="BY62" i="4"/>
  <c r="BY66" i="4" s="1"/>
  <c r="D15" i="6"/>
  <c r="E43" i="4"/>
  <c r="I43" i="4" s="1"/>
  <c r="Q62" i="4"/>
  <c r="Q66" i="4" s="1"/>
  <c r="F54" i="4"/>
  <c r="H43" i="4"/>
  <c r="J43" i="4" s="1"/>
  <c r="H54" i="4"/>
  <c r="E54" i="4" l="1"/>
  <c r="F62" i="4"/>
  <c r="D19" i="6"/>
  <c r="J54" i="4"/>
  <c r="H62" i="4"/>
  <c r="C24" i="8" s="1"/>
  <c r="D12" i="6" l="1"/>
  <c r="D16" i="6" s="1"/>
  <c r="D14" i="6" s="1"/>
  <c r="D17" i="6" s="1"/>
  <c r="D21" i="6" s="1"/>
  <c r="E62" i="4"/>
  <c r="E66" i="4" s="1"/>
  <c r="I54" i="4"/>
  <c r="I62" i="4"/>
  <c r="F66" i="4"/>
  <c r="I66" i="4" s="1"/>
  <c r="J62" i="4"/>
  <c r="H66" i="4"/>
  <c r="J66" i="4" l="1"/>
</calcChain>
</file>

<file path=xl/comments1.xml><?xml version="1.0" encoding="utf-8"?>
<comments xmlns="http://schemas.openxmlformats.org/spreadsheetml/2006/main">
  <authors>
    <author>rt</author>
    <author>Brechbühl Marlies, GEF-ZV-ALBA</author>
  </authors>
  <commentList>
    <comment ref="B13" authorId="0" shapeId="0">
      <text>
        <r>
          <rPr>
            <sz val="10"/>
            <color indexed="8"/>
            <rFont val="Arial"/>
            <family val="2"/>
          </rPr>
          <t xml:space="preserve">
inkl. Konto 3650</t>
        </r>
      </text>
    </comment>
    <comment ref="B40" authorId="0" shapeId="0">
      <text>
        <r>
          <rPr>
            <sz val="10"/>
            <rFont val="Arial"/>
            <family val="2"/>
          </rPr>
          <t>i</t>
        </r>
        <r>
          <rPr>
            <sz val="10"/>
            <color indexed="8"/>
            <rFont val="Arial"/>
            <family val="2"/>
          </rPr>
          <t xml:space="preserve">nkl. Konto 4951 Rechnungen von Dritten für Schülertransporte
</t>
        </r>
      </text>
    </comment>
    <comment ref="B44" authorId="0" shapeId="0">
      <text>
        <r>
          <rPr>
            <sz val="10"/>
            <color indexed="8"/>
            <rFont val="Arial"/>
            <family val="2"/>
          </rPr>
          <t>Enthaltend: Konto 620 Berufliche Massnahmen, Konto 621 Ambulante Dienstleistungen, Konto 622 Medizinisch-therapeutische Massnahmen, Konto 625 Schülertransporte</t>
        </r>
        <r>
          <rPr>
            <b/>
            <sz val="8"/>
            <color indexed="8"/>
            <rFont val="Times New Roman"/>
            <family val="1"/>
          </rPr>
          <t xml:space="preserve">
</t>
        </r>
      </text>
    </comment>
    <comment ref="B50" authorId="0" shapeId="0">
      <text>
        <r>
          <rPr>
            <sz val="10"/>
            <color indexed="8"/>
            <rFont val="Arial"/>
            <family val="2"/>
          </rPr>
          <t xml:space="preserve">
Konto 6970 abzüglich Konto 6971. Dies entspricht der Spendenregelung gemäss IVSE</t>
        </r>
        <r>
          <rPr>
            <b/>
            <sz val="8"/>
            <color indexed="8"/>
            <rFont val="Times New Roman"/>
            <family val="1"/>
          </rPr>
          <t xml:space="preserve">
</t>
        </r>
      </text>
    </comment>
    <comment ref="B57" authorId="1" shapeId="0">
      <text>
        <r>
          <rPr>
            <sz val="9"/>
            <color indexed="81"/>
            <rFont val="Tahoma"/>
            <family val="2"/>
          </rPr>
          <t>Enthaltend Konto 6020 Versorger-/Elternbeiträge, Konto 6030 Beiträge Betreute Taxe, Konto 6040 Beiträge Betreute Hilfslosenentschädigung</t>
        </r>
      </text>
    </comment>
    <comment ref="B60" authorId="0" shapeId="0">
      <text>
        <r>
          <rPr>
            <sz val="10"/>
            <color indexed="8"/>
            <rFont val="Arial"/>
            <family val="2"/>
          </rPr>
          <t>Enthaltend Konto 6120 Versorger-/Elternbeiträge, Konto 6130 Beiträge Betreute Taxe, Konto 6140 Beiträge Betreute Hilfslosenentschädigung</t>
        </r>
        <r>
          <rPr>
            <b/>
            <sz val="8"/>
            <color indexed="8"/>
            <rFont val="Times New Roman"/>
            <family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Juritz Simon, GEF-ZV-ALBA</author>
  </authors>
  <commentList>
    <comment ref="B26" authorId="0" shapeId="0">
      <text>
        <r>
          <rPr>
            <sz val="10"/>
            <color indexed="81"/>
            <rFont val="Arial"/>
            <family val="2"/>
          </rPr>
          <t>bitte ankreuzen</t>
        </r>
      </text>
    </comment>
  </commentList>
</comments>
</file>

<file path=xl/sharedStrings.xml><?xml version="1.0" encoding="utf-8"?>
<sst xmlns="http://schemas.openxmlformats.org/spreadsheetml/2006/main" count="686" uniqueCount="252">
  <si>
    <t>Datum der aktuellen Eingabe</t>
  </si>
  <si>
    <t xml:space="preserve">Stammdaten </t>
  </si>
  <si>
    <t>Name der Institution</t>
  </si>
  <si>
    <t>Strasse</t>
  </si>
  <si>
    <t>Postleitzahl</t>
  </si>
  <si>
    <t>Ortschaft</t>
  </si>
  <si>
    <t>Institutionsleitung</t>
  </si>
  <si>
    <t>Zuständige Person(en) bei Fragen zum Leistungsvertrag</t>
  </si>
  <si>
    <t>Telefon</t>
  </si>
  <si>
    <t>E-Mail</t>
  </si>
  <si>
    <t>Bank / PC</t>
  </si>
  <si>
    <t>PLZ Ort</t>
  </si>
  <si>
    <t>IBAN-Nr.</t>
  </si>
  <si>
    <t xml:space="preserve">Leistungen planen </t>
  </si>
  <si>
    <t>Angebot</t>
  </si>
  <si>
    <t xml:space="preserve">Kapazität </t>
  </si>
  <si>
    <t>Auslastung</t>
  </si>
  <si>
    <t>Leistungseinheiten Vorjahre</t>
  </si>
  <si>
    <t>Sonderschule</t>
  </si>
  <si>
    <t>Plätze</t>
  </si>
  <si>
    <t>Kapazität</t>
  </si>
  <si>
    <t>Wohnen</t>
  </si>
  <si>
    <t xml:space="preserve">Medizinische Massnahmen </t>
  </si>
  <si>
    <t xml:space="preserve">Finanzen planen </t>
  </si>
  <si>
    <t>Kostenträger (Leistungen bzw. Angebote)</t>
  </si>
  <si>
    <t>alle Beträge in CHF erfassen</t>
  </si>
  <si>
    <t>Besoldung Ausbildung</t>
  </si>
  <si>
    <t>Besoldung Betreuung</t>
  </si>
  <si>
    <t>Besoldung Therapie</t>
  </si>
  <si>
    <t>Besoldung Leitung&amp;Verwaltung</t>
  </si>
  <si>
    <t>Besoldung Oekonomie&amp;Hausdienst</t>
  </si>
  <si>
    <t>Besoldung Technische Dienste</t>
  </si>
  <si>
    <t>Besoldung Gesch.Werkst.&amp;B.-St.</t>
  </si>
  <si>
    <r>
      <t>davon</t>
    </r>
    <r>
      <rPr>
        <i/>
        <sz val="9"/>
        <rFont val="Arial"/>
        <family val="2"/>
      </rPr>
      <t xml:space="preserve"> 3650 Löhne Betreute</t>
    </r>
  </si>
  <si>
    <t>Zwischentotal Besoldung nur Personal</t>
  </si>
  <si>
    <t>Sozialleistungen</t>
  </si>
  <si>
    <t>Personalnebenaufwand</t>
  </si>
  <si>
    <t>Honorare f. Leistungen Dritter</t>
  </si>
  <si>
    <t>Personalaufwand (Klasse 3)</t>
  </si>
  <si>
    <t>Medizinischer Bedarf</t>
  </si>
  <si>
    <t>Lebensmittel&amp;Getränke</t>
  </si>
  <si>
    <t>Haushalt</t>
  </si>
  <si>
    <t>Unterhalt und Rep. immobile Anl.</t>
  </si>
  <si>
    <t>Unterhalt und Rep. mobile Anl.</t>
  </si>
  <si>
    <t>Unterhalt und Rep. Fahrzeuge</t>
  </si>
  <si>
    <t>Unterhalt&amp;Einricht. IT &amp; Kommunik.</t>
  </si>
  <si>
    <t>Mietzinse</t>
  </si>
  <si>
    <t>Leasing</t>
  </si>
  <si>
    <t>Kapitalzinsen u. Bankspesen</t>
  </si>
  <si>
    <t>Hypothekarzinsen</t>
  </si>
  <si>
    <t>Abschr. immobile Sachanlagen</t>
  </si>
  <si>
    <t>Abschr. mobile Sachanlagen</t>
  </si>
  <si>
    <t>Abschr. auf Fahrzeuge</t>
  </si>
  <si>
    <t>Abschr. IT-&amp;Kommunik.-systeme</t>
  </si>
  <si>
    <t>Energie und Wasser</t>
  </si>
  <si>
    <t>Schulung, Ausbildung &amp; Freizeit</t>
  </si>
  <si>
    <t>Büro und Verwaltung</t>
  </si>
  <si>
    <t>Werkzeug/Material Beschäft.stätte</t>
  </si>
  <si>
    <t>übriger Sachaufwand</t>
  </si>
  <si>
    <t>Sachaufwand (Klasse 4)</t>
  </si>
  <si>
    <t>Umlagen gemäss Kostenrechnung</t>
  </si>
  <si>
    <t>Ertrag aus anderen Leistungen</t>
  </si>
  <si>
    <t>Ertrag Dienstlst.,Handel,Produktion</t>
  </si>
  <si>
    <t>Ertrag aus übrige Leist. an Betreute</t>
  </si>
  <si>
    <t>Miet- und Kapitalzinsertrag</t>
  </si>
  <si>
    <t>Ertrag aus Nebenbetrieben</t>
  </si>
  <si>
    <t>Ertrag Leist. an Personal u.Dritte</t>
  </si>
  <si>
    <t>Spenden Korporationen,Stift,Private</t>
  </si>
  <si>
    <t>Mitgliederbeiträge Verein</t>
  </si>
  <si>
    <t>Entlastungen gemäss Kostenrechnung</t>
  </si>
  <si>
    <t>Total anrechenbarer Ertrag</t>
  </si>
  <si>
    <t>Nettobetriebskosten</t>
  </si>
  <si>
    <t>Betriebsbeiträge der Gemeinden</t>
  </si>
  <si>
    <t>Betriebsbeiträge andere Kantone</t>
  </si>
  <si>
    <t>Betriebsbeiträge des Bundes</t>
  </si>
  <si>
    <t>Betriebsbeitrag Trägerkanton</t>
  </si>
  <si>
    <t>Eingabeversion</t>
  </si>
  <si>
    <t xml:space="preserve">Trägerschaft </t>
  </si>
  <si>
    <t>Rechtsform</t>
  </si>
  <si>
    <r>
      <t>davon</t>
    </r>
    <r>
      <rPr>
        <i/>
        <sz val="9"/>
        <rFont val="Arial"/>
        <family val="2"/>
      </rPr>
      <t xml:space="preserve"> 3780 Soz.leist. Betreute</t>
    </r>
  </si>
  <si>
    <t>Homepage</t>
  </si>
  <si>
    <t>Korrespondenzadresse (falls nicht identisch mit genannter Institutionsadresse):</t>
  </si>
  <si>
    <t>Name</t>
  </si>
  <si>
    <t>Verein</t>
  </si>
  <si>
    <t>Stiftung</t>
  </si>
  <si>
    <t>Aktiengesellschaft</t>
  </si>
  <si>
    <t>Einzelfirma</t>
  </si>
  <si>
    <t>Einfache Gesellschaft</t>
  </si>
  <si>
    <t>Kollektivgesellschaft</t>
  </si>
  <si>
    <t>GmbH</t>
  </si>
  <si>
    <t>Kommanditgesellschaft</t>
  </si>
  <si>
    <t>Total Betriebsaufwand (KKL3+4) n. U.</t>
  </si>
  <si>
    <t>Genossenschaft</t>
  </si>
  <si>
    <t>Gesamtsicht Institution</t>
  </si>
  <si>
    <t>Betrag</t>
  </si>
  <si>
    <t>Körperbehinderungen, Sinnesbehinderungen, Praktischbildungsfähige</t>
  </si>
  <si>
    <t>Lern- und / oder Entwicklungsbeeinträchtigungen (Sprache, Verhalten etc.)</t>
  </si>
  <si>
    <t>Mehrfachbehinderungen, spezielle Pflegebedürfnisse, Autismus etc.</t>
  </si>
  <si>
    <t xml:space="preserve">Referenzwert </t>
  </si>
  <si>
    <t>Auszahlungsbeleg für Leistungsverträge ALBA</t>
  </si>
  <si>
    <t>Mit folgender Bankverbindung</t>
  </si>
  <si>
    <t>Buchungsregel</t>
  </si>
  <si>
    <t>Produkt</t>
  </si>
  <si>
    <t>private Institution</t>
  </si>
  <si>
    <t>Buchungstext</t>
  </si>
  <si>
    <t>Betrifft</t>
  </si>
  <si>
    <t>Zu Gunsten der Institution</t>
  </si>
  <si>
    <t>Auszahlungsmonat</t>
  </si>
  <si>
    <t>Rechnerische Kontrolle</t>
  </si>
  <si>
    <t>Stelle</t>
  </si>
  <si>
    <t>Datum</t>
  </si>
  <si>
    <t>Visum</t>
  </si>
  <si>
    <t>GS FRW</t>
  </si>
  <si>
    <t>Visa und Datum</t>
  </si>
  <si>
    <t>Monate</t>
  </si>
  <si>
    <t>Name der Einrichtung</t>
  </si>
  <si>
    <t>Investitionsbeitrag 1</t>
  </si>
  <si>
    <t xml:space="preserve">Datum der Verfügung </t>
  </si>
  <si>
    <t xml:space="preserve">Beginn der Nutzung (Jahr) </t>
  </si>
  <si>
    <t>Investitionsbeitrag in CHF</t>
  </si>
  <si>
    <t xml:space="preserve">Art der Investition </t>
  </si>
  <si>
    <t>Nutzungsdauer</t>
  </si>
  <si>
    <t>Restlaufzeit Nutzungsdauer</t>
  </si>
  <si>
    <t>Kalkulatorischer Zinssatz</t>
  </si>
  <si>
    <t xml:space="preserve">Verrechenbarer Zuschlag </t>
  </si>
  <si>
    <t>Investitionsbeitrag 2</t>
  </si>
  <si>
    <t>Investitionsbeitrag 3</t>
  </si>
  <si>
    <t xml:space="preserve">Investitionsbeitrag 4 </t>
  </si>
  <si>
    <t>Investitionsbeitrag 5</t>
  </si>
  <si>
    <t>Investitionsbeitrag 6</t>
  </si>
  <si>
    <t>Investitionsbeitrag 7</t>
  </si>
  <si>
    <t>Investitionsbeitrag 8</t>
  </si>
  <si>
    <t>Obergrenze</t>
  </si>
  <si>
    <t>Kapitalkosten</t>
  </si>
  <si>
    <t>CHF</t>
  </si>
  <si>
    <t>Beiträge Bund</t>
  </si>
  <si>
    <t>Nettobetriebs-
kosten geplant</t>
  </si>
  <si>
    <t>Zuschläge für Kapitalkosten und Abschreibungen bei direkten Investitionsbeiträgen</t>
  </si>
  <si>
    <t xml:space="preserve">Aufteilung auf die Kostenträger in % </t>
  </si>
  <si>
    <t>Für das Jahr</t>
  </si>
  <si>
    <t>Kapital-
kosten</t>
  </si>
  <si>
    <t>Sonder-
schule</t>
  </si>
  <si>
    <t>Mittags-tisch</t>
  </si>
  <si>
    <t>Mahlzeiten</t>
  </si>
  <si>
    <t>pro Mahlzeit</t>
  </si>
  <si>
    <t>Beiträge Versorger / Eltern innerkantonal</t>
  </si>
  <si>
    <t>Beiträge Versorger / Eltern ausserkantonal</t>
  </si>
  <si>
    <t>Kalendertage</t>
  </si>
  <si>
    <t>Kalendertage Budget 15</t>
  </si>
  <si>
    <t>Kalendertage Rechnung 14</t>
  </si>
  <si>
    <t>Budget 15</t>
  </si>
  <si>
    <t>Rechnung 14</t>
  </si>
  <si>
    <t xml:space="preserve">ALBA, Revisor/in Abt. Finanzen: </t>
  </si>
  <si>
    <t>Leistungsabg. Wohnkantone (Pauschalen ausserk.)</t>
  </si>
  <si>
    <t>60 11</t>
  </si>
  <si>
    <t>Leistungsabg. KESB (Pauschallen innerk. KESB)</t>
  </si>
  <si>
    <t>Leistungsabg. JA (Pauschallen innerk. JA)</t>
  </si>
  <si>
    <t>6000 Leistungsabgeltung Trägerkanton</t>
  </si>
  <si>
    <t>evtl. spezifische zusätzl. Angaben</t>
  </si>
  <si>
    <t>Konto 363500</t>
  </si>
  <si>
    <t>Konto 363200</t>
  </si>
  <si>
    <t>Materielle Kontrolle und Abgleich Leistungsvertrag ist erfolgt.</t>
  </si>
  <si>
    <t>Öffnungstage</t>
  </si>
  <si>
    <t>Leistungseinheit</t>
  </si>
  <si>
    <t>Stunden</t>
  </si>
  <si>
    <t>km</t>
  </si>
  <si>
    <t>Innerkantonal (ALBA)</t>
  </si>
  <si>
    <t>Entlastungspaket (prov.)</t>
  </si>
  <si>
    <r>
      <t xml:space="preserve">Angebot </t>
    </r>
    <r>
      <rPr>
        <i/>
        <sz val="10"/>
        <rFont val="Arial"/>
        <family val="2"/>
      </rPr>
      <t>(bitte bezeichnen)</t>
    </r>
  </si>
  <si>
    <r>
      <t>Angebot</t>
    </r>
    <r>
      <rPr>
        <i/>
        <sz val="10"/>
        <rFont val="Arial"/>
        <family val="2"/>
      </rPr>
      <t xml:space="preserve"> (bitte bezeichnen)</t>
    </r>
  </si>
  <si>
    <t xml:space="preserve">     davon Wachstum Lohnsumme- und Sachaufwand</t>
  </si>
  <si>
    <t>Teuerung Sachaufwand (prov.)</t>
  </si>
  <si>
    <t>Lohnsummenwachstum inkl. Sozialleistungen (prov.)</t>
  </si>
  <si>
    <t xml:space="preserve">     davon Sparbeitrag gemäss Entlastungspaket (prov.)</t>
  </si>
  <si>
    <t>Wohnen / Betreuung</t>
  </si>
  <si>
    <t>öffentlichrechtl. Inst.</t>
  </si>
  <si>
    <t xml:space="preserve">    3635wobe</t>
  </si>
  <si>
    <t xml:space="preserve"> 3632wobe</t>
  </si>
  <si>
    <t>Die Zahlung ist auf Grundlage des LV auszulösen (max. 1/3 des geplanten Kantonsbeitrags).</t>
  </si>
  <si>
    <t xml:space="preserve">Bern, </t>
  </si>
  <si>
    <t>Ort und Datum:</t>
  </si>
  <si>
    <t>ALTERS- UND BEHINDERTENAMT</t>
  </si>
  <si>
    <t>TRÄGERSCHAFT</t>
  </si>
  <si>
    <t>INSTITUTION</t>
  </si>
  <si>
    <t xml:space="preserve">Name: </t>
  </si>
  <si>
    <t>Berechnungsgrundlage</t>
  </si>
  <si>
    <t>Leistungs- und Finanzplanung</t>
  </si>
  <si>
    <t>für Institutionen für Kinder und Jugendliche</t>
  </si>
  <si>
    <t>Pauschalabgeltung</t>
  </si>
  <si>
    <t>Anhang 1</t>
  </si>
  <si>
    <t xml:space="preserve">Institution: </t>
  </si>
  <si>
    <t>Leistungspreis pro Kalendertag</t>
  </si>
  <si>
    <t>Leistungspreis pro Kalendertag
(inkl. BJ-Beitrag und Kap.-kosten)</t>
  </si>
  <si>
    <t>Leistungspreis pro Leist.-einheit</t>
  </si>
  <si>
    <t>Leistungspreis pro Leist.-einheit
(inkl. BJ-Beitrag und Kap.-kosten)</t>
  </si>
  <si>
    <t xml:space="preserve">ALBA, Abt. Finanzen: </t>
  </si>
  <si>
    <t>Vorschusszahlung PA KJ</t>
  </si>
  <si>
    <r>
      <rPr>
        <b/>
        <sz val="9"/>
        <rFont val="Arial"/>
        <family val="2"/>
      </rPr>
      <t xml:space="preserve">KESB/JA/UMA/UMF 
</t>
    </r>
    <r>
      <rPr>
        <b/>
        <sz val="10"/>
        <rFont val="Arial"/>
        <family val="2"/>
      </rPr>
      <t>und Ausserkant.</t>
    </r>
  </si>
  <si>
    <t>Kapitalkosten, Leistungspreis
(pro Leistungseinheit)</t>
  </si>
  <si>
    <t>Obergrenze NBK</t>
  </si>
  <si>
    <t>Geplante Nettobetriebskosten (NBK), Obergrenze,
Kapitalkosten, Beiträge des Bundes</t>
  </si>
  <si>
    <t>Planung</t>
  </si>
  <si>
    <t>pro Kalendertag</t>
  </si>
  <si>
    <t>Leistungspreis innerkantonal
(ALBA)</t>
  </si>
  <si>
    <t>Leistungspreis KESB / JA / 
UMA / UMF / andere Kantone
(Vollkosten)</t>
  </si>
  <si>
    <t>Schülertransporte; Schulweg</t>
  </si>
  <si>
    <t>(gemäss Punkt 3.3 des Jahres-LV)</t>
  </si>
  <si>
    <t>(gemäss Punkt 4.1 des Jahres-LV)</t>
  </si>
  <si>
    <t>Überwiegende Zielgruppe gemäss dem von der GSI genehmigten Konzept</t>
  </si>
  <si>
    <t>Kalendertage Budget 20</t>
  </si>
  <si>
    <t>Kalendertage Rechnung 19</t>
  </si>
  <si>
    <t>Mahlzeiten Budget 20</t>
  </si>
  <si>
    <t>Mahlzeiten Rechnung 19</t>
  </si>
  <si>
    <t>Stunden Budget 20</t>
  </si>
  <si>
    <t>Stunden Rechnung 19</t>
  </si>
  <si>
    <t>km  Budget 20</t>
  </si>
  <si>
    <t>km Rechnung 19</t>
  </si>
  <si>
    <t>Leist.-einheiten Budget 20</t>
  </si>
  <si>
    <t>Leist.-einheiten Rechnung 19</t>
  </si>
  <si>
    <t>Budget 2021</t>
  </si>
  <si>
    <t>Rechnung 2019</t>
  </si>
  <si>
    <t>Budget 2020 plus Anpassung 2020</t>
  </si>
  <si>
    <t>Budget 2021 (gleichbleibende Leistung)</t>
  </si>
  <si>
    <t>Veränderung 2021 (Mehr-/Minder-leistung)</t>
  </si>
  <si>
    <t>vertragsrelevantes Budget 2021</t>
  </si>
  <si>
    <t>Abweichung Budget 2021 (gl. Leistung) vom Budget 2020 (inkl. Anpassung) 
in %</t>
  </si>
  <si>
    <t>Abweichung vertragsrel. Budget 2021 von Rechnung 2019 in %</t>
  </si>
  <si>
    <t>Budget 2020 (gemäss LV)</t>
  </si>
  <si>
    <t>nachträgliche Anpassungen 2020</t>
  </si>
  <si>
    <t>Veränderung 2021 (Mehr-/ Minderleistung)</t>
  </si>
  <si>
    <t>Kostenträger Total 2021</t>
  </si>
  <si>
    <t>Planvorgaben für 2021</t>
  </si>
  <si>
    <t>Berechnung Referenzwert Budget 2021</t>
  </si>
  <si>
    <t>Nettobetriebskosten Budget 2020 (gemäss LV) plus nachträgliche Anpassungen 2020</t>
  </si>
  <si>
    <t>Maximal zulässige Mehrkosten (Basis: Planvorgaben für 2021)</t>
  </si>
  <si>
    <t>Referenzwert Budget 2021</t>
  </si>
  <si>
    <t>Nettobetriebskosten vertragsrelevantes Budget 2021</t>
  </si>
  <si>
    <t>Differenz zu Referenzwert Budget 2021</t>
  </si>
  <si>
    <t xml:space="preserve">     davon Veränderung 2021 (Mehr-/Minderleistung)</t>
  </si>
  <si>
    <t>Übersicht pro Angebot für das Betriebsjahr 2021</t>
  </si>
  <si>
    <t>Vereinbarte Leistungspreise pro Angebot für das Betriebsjahr 2021 (Pauschalabgeltung)</t>
  </si>
  <si>
    <t>LV 2021 Pauschalabgeltung KJ</t>
  </si>
  <si>
    <t>Thomas Schüpbach</t>
  </si>
  <si>
    <t>Leiter Abteilung Kinder/Jugend &amp; Erwachsene</t>
  </si>
  <si>
    <t>bewilligt</t>
  </si>
  <si>
    <t>ja</t>
  </si>
  <si>
    <t>nein *</t>
  </si>
  <si>
    <r>
      <t xml:space="preserve">Mittagstisch für </t>
    </r>
    <r>
      <rPr>
        <b/>
        <u/>
        <sz val="11"/>
        <rFont val="Arial"/>
        <family val="2"/>
      </rPr>
      <t>externe</t>
    </r>
    <r>
      <rPr>
        <b/>
        <sz val="11"/>
        <rFont val="Arial"/>
        <family val="2"/>
      </rPr>
      <t xml:space="preserve"> Schülerinnen und Schüler</t>
    </r>
  </si>
  <si>
    <t>Begründung der Abweichung zum Referenzwert</t>
  </si>
  <si>
    <t xml:space="preserve">Budget 2020 (gem. LV) </t>
  </si>
  <si>
    <t xml:space="preserve">Budget 2020 
(gem. LV) </t>
  </si>
  <si>
    <t>* bitte separates Gesuch dem zuständigen Revisor, resp. Revisorin elektronisch einreichen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</si>
</sst>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CHF&quot;\ * #,##0_ ;_ &quot;CHF&quot;\ * \-#,##0_ ;_ &quot;CHF&quot;\ * &quot;-&quot;_ ;_ @_ "/>
    <numFmt numFmtId="43" formatCode="_ * #,##0.00_ ;_ * \-#,##0.00_ ;_ * &quot;-&quot;??_ ;_ @_ "/>
    <numFmt numFmtId="164" formatCode="0.0%"/>
    <numFmt numFmtId="165" formatCode="_ * #,##0_ ;_ * \-#,##0_ ;_ * \-??_ ;_ @_ "/>
    <numFmt numFmtId="166" formatCode="[$CHF]\ #,##0.00"/>
    <numFmt numFmtId="167" formatCode="dd/mm/yyyy;@"/>
  </numFmts>
  <fonts count="5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Times New Roman"/>
      <family val="1"/>
    </font>
    <font>
      <i/>
      <u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sz val="9"/>
      <color indexed="81"/>
      <name val="Tahoma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sz val="28"/>
      <name val="Arial"/>
      <family val="2"/>
    </font>
    <font>
      <sz val="10"/>
      <color indexed="81"/>
      <name val="Arial"/>
      <family val="2"/>
    </font>
    <font>
      <b/>
      <u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8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2" applyNumberFormat="0" applyAlignment="0" applyProtection="0"/>
    <xf numFmtId="0" fontId="6" fillId="21" borderId="3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43" fontId="1" fillId="0" borderId="0" applyFill="0" applyBorder="0" applyAlignment="0" applyProtection="0"/>
    <xf numFmtId="0" fontId="13" fillId="0" borderId="8" applyNumberFormat="0" applyFill="0" applyAlignment="0" applyProtection="0"/>
    <xf numFmtId="0" fontId="14" fillId="22" borderId="0" applyNumberFormat="0" applyBorder="0" applyAlignment="0" applyProtection="0"/>
    <xf numFmtId="0" fontId="39" fillId="23" borderId="9" applyNumberFormat="0" applyAlignment="0" applyProtection="0"/>
    <xf numFmtId="0" fontId="15" fillId="20" borderId="1" applyNumberFormat="0" applyAlignment="0" applyProtection="0"/>
    <xf numFmtId="0" fontId="23" fillId="0" borderId="0"/>
    <xf numFmtId="0" fontId="41" fillId="0" borderId="0"/>
    <xf numFmtId="0" fontId="23" fillId="0" borderId="0"/>
    <xf numFmtId="0" fontId="23" fillId="0" borderId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627">
    <xf numFmtId="0" fontId="0" fillId="0" borderId="0" xfId="0"/>
    <xf numFmtId="14" fontId="21" fillId="24" borderId="10" xfId="0" applyNumberFormat="1" applyFont="1" applyFill="1" applyBorder="1" applyAlignment="1" applyProtection="1">
      <alignment horizontal="center" vertical="center"/>
      <protection locked="0"/>
    </xf>
    <xf numFmtId="3" fontId="27" fillId="24" borderId="11" xfId="0" applyNumberFormat="1" applyFont="1" applyFill="1" applyBorder="1" applyAlignment="1" applyProtection="1">
      <alignment horizontal="center" vertical="center"/>
      <protection locked="0"/>
    </xf>
    <xf numFmtId="3" fontId="27" fillId="24" borderId="12" xfId="0" applyNumberFormat="1" applyFont="1" applyFill="1" applyBorder="1" applyAlignment="1" applyProtection="1">
      <alignment horizontal="center" vertical="center"/>
      <protection locked="0"/>
    </xf>
    <xf numFmtId="0" fontId="21" fillId="24" borderId="10" xfId="0" applyFont="1" applyFill="1" applyBorder="1" applyAlignment="1" applyProtection="1">
      <alignment horizontal="center" vertical="center"/>
      <protection locked="0"/>
    </xf>
    <xf numFmtId="49" fontId="21" fillId="24" borderId="1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3" fontId="23" fillId="25" borderId="13" xfId="0" applyNumberFormat="1" applyFont="1" applyFill="1" applyBorder="1" applyAlignment="1" applyProtection="1">
      <alignment horizontal="right"/>
      <protection locked="0"/>
    </xf>
    <xf numFmtId="3" fontId="23" fillId="26" borderId="13" xfId="0" applyNumberFormat="1" applyFont="1" applyFill="1" applyBorder="1" applyAlignment="1" applyProtection="1">
      <alignment horizontal="right"/>
      <protection locked="0"/>
    </xf>
    <xf numFmtId="3" fontId="34" fillId="25" borderId="13" xfId="0" applyNumberFormat="1" applyFont="1" applyFill="1" applyBorder="1" applyAlignment="1" applyProtection="1">
      <alignment horizontal="right"/>
      <protection locked="0"/>
    </xf>
    <xf numFmtId="3" fontId="27" fillId="0" borderId="13" xfId="0" applyNumberFormat="1" applyFont="1" applyBorder="1" applyAlignment="1">
      <alignment horizontal="right"/>
    </xf>
    <xf numFmtId="3" fontId="27" fillId="0" borderId="109" xfId="0" applyNumberFormat="1" applyFont="1" applyBorder="1" applyAlignment="1">
      <alignment horizontal="right"/>
    </xf>
    <xf numFmtId="3" fontId="23" fillId="25" borderId="14" xfId="0" applyNumberFormat="1" applyFont="1" applyFill="1" applyBorder="1" applyAlignment="1" applyProtection="1">
      <alignment horizontal="right"/>
      <protection locked="0"/>
    </xf>
    <xf numFmtId="3" fontId="27" fillId="0" borderId="15" xfId="0" applyNumberFormat="1" applyFont="1" applyBorder="1" applyAlignment="1">
      <alignment horizontal="right"/>
    </xf>
    <xf numFmtId="3" fontId="27" fillId="0" borderId="110" xfId="0" applyNumberFormat="1" applyFont="1" applyBorder="1" applyAlignment="1">
      <alignment horizontal="right"/>
    </xf>
    <xf numFmtId="3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4" fontId="23" fillId="0" borderId="0" xfId="0" applyNumberFormat="1" applyFont="1" applyAlignment="1">
      <alignment horizontal="left" vertical="top" wrapText="1"/>
    </xf>
    <xf numFmtId="3" fontId="23" fillId="0" borderId="13" xfId="0" applyNumberFormat="1" applyFont="1" applyBorder="1" applyAlignment="1">
      <alignment horizontal="right"/>
    </xf>
    <xf numFmtId="3" fontId="34" fillId="0" borderId="13" xfId="0" applyNumberFormat="1" applyFont="1" applyBorder="1" applyAlignment="1">
      <alignment horizontal="right"/>
    </xf>
    <xf numFmtId="3" fontId="23" fillId="0" borderId="0" xfId="0" applyNumberFormat="1" applyFont="1" applyAlignment="1">
      <alignment horizontal="right"/>
    </xf>
    <xf numFmtId="3" fontId="23" fillId="0" borderId="16" xfId="0" applyNumberFormat="1" applyFont="1" applyBorder="1" applyAlignment="1">
      <alignment horizontal="right"/>
    </xf>
    <xf numFmtId="3" fontId="27" fillId="0" borderId="17" xfId="0" applyNumberFormat="1" applyFont="1" applyBorder="1" applyAlignment="1">
      <alignment horizontal="right"/>
    </xf>
    <xf numFmtId="3" fontId="23" fillId="0" borderId="18" xfId="0" applyNumberFormat="1" applyFont="1" applyBorder="1" applyAlignment="1">
      <alignment horizontal="right"/>
    </xf>
    <xf numFmtId="164" fontId="23" fillId="0" borderId="13" xfId="0" applyNumberFormat="1" applyFont="1" applyBorder="1" applyAlignment="1">
      <alignment horizontal="right"/>
    </xf>
    <xf numFmtId="0" fontId="27" fillId="0" borderId="19" xfId="0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0" fillId="0" borderId="0" xfId="0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right" vertical="center"/>
      <protection locked="0"/>
    </xf>
    <xf numFmtId="0" fontId="23" fillId="0" borderId="26" xfId="0" applyFont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22" fillId="0" borderId="0" xfId="0" applyFont="1"/>
    <xf numFmtId="3" fontId="0" fillId="0" borderId="0" xfId="0" applyNumberFormat="1" applyAlignment="1">
      <alignment wrapText="1"/>
    </xf>
    <xf numFmtId="0" fontId="23" fillId="0" borderId="0" xfId="0" applyFont="1" applyAlignment="1">
      <alignment horizontal="left" vertical="center" wrapText="1"/>
    </xf>
    <xf numFmtId="0" fontId="27" fillId="0" borderId="0" xfId="0" applyFont="1"/>
    <xf numFmtId="0" fontId="25" fillId="0" borderId="0" xfId="0" applyFont="1"/>
    <xf numFmtId="0" fontId="27" fillId="0" borderId="27" xfId="0" applyFont="1" applyBorder="1"/>
    <xf numFmtId="0" fontId="0" fillId="0" borderId="27" xfId="0" applyBorder="1"/>
    <xf numFmtId="3" fontId="30" fillId="0" borderId="0" xfId="0" applyNumberFormat="1" applyFont="1" applyAlignment="1">
      <alignment horizontal="left" vertical="center"/>
    </xf>
    <xf numFmtId="3" fontId="23" fillId="25" borderId="28" xfId="0" applyNumberFormat="1" applyFont="1" applyFill="1" applyBorder="1" applyAlignment="1" applyProtection="1">
      <alignment horizontal="right"/>
      <protection locked="0"/>
    </xf>
    <xf numFmtId="3" fontId="34" fillId="25" borderId="28" xfId="0" applyNumberFormat="1" applyFont="1" applyFill="1" applyBorder="1" applyAlignment="1" applyProtection="1">
      <alignment horizontal="right"/>
      <protection locked="0"/>
    </xf>
    <xf numFmtId="3" fontId="23" fillId="25" borderId="29" xfId="0" applyNumberFormat="1" applyFont="1" applyFill="1" applyBorder="1" applyAlignment="1" applyProtection="1">
      <alignment horizontal="right"/>
      <protection locked="0"/>
    </xf>
    <xf numFmtId="3" fontId="27" fillId="0" borderId="111" xfId="0" applyNumberFormat="1" applyFont="1" applyBorder="1" applyAlignment="1">
      <alignment horizontal="right"/>
    </xf>
    <xf numFmtId="3" fontId="23" fillId="26" borderId="28" xfId="0" applyNumberFormat="1" applyFont="1" applyFill="1" applyBorder="1" applyAlignment="1" applyProtection="1">
      <alignment horizontal="right"/>
      <protection locked="0"/>
    </xf>
    <xf numFmtId="3" fontId="27" fillId="0" borderId="112" xfId="0" applyNumberFormat="1" applyFont="1" applyBorder="1" applyAlignment="1">
      <alignment horizontal="right"/>
    </xf>
    <xf numFmtId="0" fontId="30" fillId="0" borderId="30" xfId="0" applyFont="1" applyBorder="1"/>
    <xf numFmtId="3" fontId="27" fillId="0" borderId="31" xfId="0" applyNumberFormat="1" applyFont="1" applyBorder="1" applyAlignment="1">
      <alignment horizontal="right"/>
    </xf>
    <xf numFmtId="3" fontId="34" fillId="0" borderId="18" xfId="0" applyNumberFormat="1" applyFont="1" applyBorder="1" applyAlignment="1">
      <alignment horizontal="right"/>
    </xf>
    <xf numFmtId="3" fontId="27" fillId="0" borderId="32" xfId="0" applyNumberFormat="1" applyFont="1" applyBorder="1" applyAlignment="1">
      <alignment horizontal="right"/>
    </xf>
    <xf numFmtId="0" fontId="30" fillId="27" borderId="0" xfId="0" applyFont="1" applyFill="1" applyAlignment="1">
      <alignment horizontal="left" vertical="center"/>
    </xf>
    <xf numFmtId="3" fontId="27" fillId="0" borderId="18" xfId="0" applyNumberFormat="1" applyFont="1" applyBorder="1" applyAlignment="1">
      <alignment horizontal="right"/>
    </xf>
    <xf numFmtId="0" fontId="30" fillId="0" borderId="0" xfId="0" applyFont="1" applyAlignment="1">
      <alignment horizontal="right" vertical="center" wrapText="1"/>
    </xf>
    <xf numFmtId="0" fontId="30" fillId="27" borderId="0" xfId="0" applyFont="1" applyFill="1" applyAlignment="1">
      <alignment horizontal="right" vertical="center"/>
    </xf>
    <xf numFmtId="14" fontId="30" fillId="27" borderId="0" xfId="0" applyNumberFormat="1" applyFont="1" applyFill="1" applyAlignment="1">
      <alignment horizontal="right" vertical="center"/>
    </xf>
    <xf numFmtId="0" fontId="30" fillId="27" borderId="0" xfId="0" applyFont="1" applyFill="1" applyAlignment="1">
      <alignment horizontal="left" vertical="center" wrapText="1"/>
    </xf>
    <xf numFmtId="14" fontId="30" fillId="27" borderId="0" xfId="0" applyNumberFormat="1" applyFont="1" applyFill="1" applyAlignment="1">
      <alignment horizontal="right" vertical="center" wrapText="1"/>
    </xf>
    <xf numFmtId="0" fontId="23" fillId="24" borderId="33" xfId="0" applyFont="1" applyFill="1" applyBorder="1" applyAlignment="1" applyProtection="1">
      <alignment horizontal="left" vertical="center" wrapText="1"/>
      <protection locked="0"/>
    </xf>
    <xf numFmtId="0" fontId="23" fillId="24" borderId="10" xfId="0" applyFont="1" applyFill="1" applyBorder="1" applyAlignment="1" applyProtection="1">
      <alignment horizontal="left" vertical="center" wrapText="1"/>
      <protection locked="0"/>
    </xf>
    <xf numFmtId="0" fontId="23" fillId="28" borderId="0" xfId="0" applyFont="1" applyFill="1" applyAlignment="1">
      <alignment horizontal="left" vertical="center" wrapText="1"/>
    </xf>
    <xf numFmtId="0" fontId="23" fillId="29" borderId="13" xfId="0" applyFont="1" applyFill="1" applyBorder="1" applyAlignment="1" applyProtection="1">
      <alignment horizontal="left" vertical="center" wrapText="1"/>
      <protection locked="0"/>
    </xf>
    <xf numFmtId="0" fontId="23" fillId="24" borderId="23" xfId="0" applyFont="1" applyFill="1" applyBorder="1" applyAlignment="1" applyProtection="1">
      <alignment horizontal="left" vertical="center" wrapText="1"/>
      <protection locked="0"/>
    </xf>
    <xf numFmtId="0" fontId="42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27" xfId="0" applyFont="1" applyBorder="1" applyAlignment="1">
      <alignment vertical="top" wrapText="1"/>
    </xf>
    <xf numFmtId="0" fontId="43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3" fillId="0" borderId="10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44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3" fillId="0" borderId="27" xfId="0" applyFont="1" applyBorder="1" applyAlignment="1">
      <alignment horizontal="left" vertical="center" wrapText="1"/>
    </xf>
    <xf numFmtId="0" fontId="26" fillId="0" borderId="0" xfId="0" applyFont="1" applyAlignment="1">
      <alignment vertical="top" wrapText="1"/>
    </xf>
    <xf numFmtId="0" fontId="23" fillId="0" borderId="13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left" vertical="center" wrapText="1"/>
    </xf>
    <xf numFmtId="3" fontId="23" fillId="27" borderId="0" xfId="0" applyNumberFormat="1" applyFont="1" applyFill="1" applyAlignment="1">
      <alignment horizontal="right"/>
    </xf>
    <xf numFmtId="3" fontId="23" fillId="27" borderId="0" xfId="0" applyNumberFormat="1" applyFont="1" applyFill="1" applyAlignment="1">
      <alignment horizontal="center"/>
    </xf>
    <xf numFmtId="3" fontId="23" fillId="30" borderId="28" xfId="0" applyNumberFormat="1" applyFont="1" applyFill="1" applyBorder="1" applyAlignment="1">
      <alignment horizontal="right"/>
    </xf>
    <xf numFmtId="3" fontId="34" fillId="30" borderId="28" xfId="0" applyNumberFormat="1" applyFont="1" applyFill="1" applyBorder="1" applyAlignment="1">
      <alignment horizontal="right"/>
    </xf>
    <xf numFmtId="3" fontId="34" fillId="0" borderId="28" xfId="0" applyNumberFormat="1" applyFont="1" applyBorder="1" applyAlignment="1">
      <alignment horizontal="right"/>
    </xf>
    <xf numFmtId="0" fontId="34" fillId="0" borderId="0" xfId="0" applyFont="1"/>
    <xf numFmtId="3" fontId="23" fillId="30" borderId="29" xfId="0" applyNumberFormat="1" applyFont="1" applyFill="1" applyBorder="1" applyAlignment="1">
      <alignment horizontal="right"/>
    </xf>
    <xf numFmtId="3" fontId="27" fillId="0" borderId="28" xfId="0" applyNumberFormat="1" applyFont="1" applyBorder="1" applyAlignment="1">
      <alignment horizontal="right"/>
    </xf>
    <xf numFmtId="3" fontId="23" fillId="0" borderId="29" xfId="0" applyNumberFormat="1" applyFont="1" applyBorder="1" applyAlignment="1">
      <alignment horizontal="right"/>
    </xf>
    <xf numFmtId="0" fontId="23" fillId="0" borderId="113" xfId="0" applyFont="1" applyBorder="1"/>
    <xf numFmtId="0" fontId="36" fillId="0" borderId="0" xfId="0" applyFont="1"/>
    <xf numFmtId="3" fontId="23" fillId="0" borderId="0" xfId="0" applyNumberFormat="1" applyFont="1" applyAlignment="1">
      <alignment horizontal="left"/>
    </xf>
    <xf numFmtId="0" fontId="35" fillId="0" borderId="0" xfId="0" applyFont="1" applyAlignment="1">
      <alignment horizontal="right" vertical="center"/>
    </xf>
    <xf numFmtId="0" fontId="23" fillId="29" borderId="39" xfId="0" applyFont="1" applyFill="1" applyBorder="1" applyAlignment="1" applyProtection="1">
      <alignment wrapText="1"/>
      <protection locked="0"/>
    </xf>
    <xf numFmtId="0" fontId="23" fillId="29" borderId="41" xfId="0" applyFont="1" applyFill="1" applyBorder="1" applyAlignment="1" applyProtection="1">
      <alignment wrapText="1"/>
      <protection locked="0"/>
    </xf>
    <xf numFmtId="0" fontId="22" fillId="0" borderId="27" xfId="0" applyFont="1" applyBorder="1" applyProtection="1">
      <protection locked="0"/>
    </xf>
    <xf numFmtId="0" fontId="0" fillId="0" borderId="27" xfId="0" applyBorder="1" applyProtection="1">
      <protection locked="0"/>
    </xf>
    <xf numFmtId="14" fontId="0" fillId="0" borderId="0" xfId="0" applyNumberFormat="1" applyProtection="1"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27" fillId="0" borderId="0" xfId="0" applyNumberFormat="1" applyFont="1" applyAlignment="1" applyProtection="1">
      <alignment horizontal="center" vertical="center"/>
      <protection locked="0"/>
    </xf>
    <xf numFmtId="164" fontId="27" fillId="0" borderId="0" xfId="0" applyNumberFormat="1" applyFont="1" applyAlignment="1" applyProtection="1">
      <alignment horizontal="center" vertical="center"/>
      <protection locked="0"/>
    </xf>
    <xf numFmtId="3" fontId="23" fillId="0" borderId="114" xfId="0" applyNumberFormat="1" applyFont="1" applyBorder="1" applyAlignment="1">
      <alignment horizontal="right"/>
    </xf>
    <xf numFmtId="3" fontId="34" fillId="0" borderId="114" xfId="0" applyNumberFormat="1" applyFont="1" applyBorder="1" applyAlignment="1">
      <alignment horizontal="right"/>
    </xf>
    <xf numFmtId="3" fontId="23" fillId="0" borderId="115" xfId="0" applyNumberFormat="1" applyFont="1" applyBorder="1" applyAlignment="1">
      <alignment horizontal="right"/>
    </xf>
    <xf numFmtId="3" fontId="27" fillId="0" borderId="114" xfId="0" applyNumberFormat="1" applyFont="1" applyBorder="1" applyAlignment="1">
      <alignment horizontal="right"/>
    </xf>
    <xf numFmtId="3" fontId="27" fillId="0" borderId="116" xfId="0" applyNumberFormat="1" applyFont="1" applyBorder="1" applyAlignment="1">
      <alignment horizontal="right"/>
    </xf>
    <xf numFmtId="3" fontId="23" fillId="25" borderId="117" xfId="0" applyNumberFormat="1" applyFont="1" applyFill="1" applyBorder="1" applyAlignment="1" applyProtection="1">
      <alignment horizontal="right"/>
      <protection locked="0"/>
    </xf>
    <xf numFmtId="3" fontId="23" fillId="0" borderId="118" xfId="0" applyNumberFormat="1" applyFont="1" applyBorder="1" applyAlignment="1">
      <alignment horizontal="right"/>
    </xf>
    <xf numFmtId="3" fontId="34" fillId="25" borderId="117" xfId="0" applyNumberFormat="1" applyFont="1" applyFill="1" applyBorder="1" applyAlignment="1" applyProtection="1">
      <alignment horizontal="right"/>
      <protection locked="0"/>
    </xf>
    <xf numFmtId="3" fontId="34" fillId="0" borderId="118" xfId="0" applyNumberFormat="1" applyFont="1" applyBorder="1" applyAlignment="1">
      <alignment horizontal="right"/>
    </xf>
    <xf numFmtId="3" fontId="34" fillId="0" borderId="117" xfId="0" applyNumberFormat="1" applyFont="1" applyBorder="1" applyAlignment="1">
      <alignment horizontal="right"/>
    </xf>
    <xf numFmtId="3" fontId="27" fillId="0" borderId="119" xfId="0" applyNumberFormat="1" applyFont="1" applyBorder="1" applyAlignment="1">
      <alignment horizontal="right"/>
    </xf>
    <xf numFmtId="3" fontId="27" fillId="0" borderId="120" xfId="0" applyNumberFormat="1" applyFont="1" applyBorder="1" applyAlignment="1">
      <alignment horizontal="right"/>
    </xf>
    <xf numFmtId="3" fontId="23" fillId="25" borderId="121" xfId="0" applyNumberFormat="1" applyFont="1" applyFill="1" applyBorder="1" applyAlignment="1" applyProtection="1">
      <alignment horizontal="right"/>
      <protection locked="0"/>
    </xf>
    <xf numFmtId="3" fontId="23" fillId="0" borderId="122" xfId="0" applyNumberFormat="1" applyFont="1" applyBorder="1" applyAlignment="1">
      <alignment horizontal="right"/>
    </xf>
    <xf numFmtId="3" fontId="27" fillId="0" borderId="117" xfId="0" applyNumberFormat="1" applyFont="1" applyBorder="1" applyAlignment="1">
      <alignment horizontal="right"/>
    </xf>
    <xf numFmtId="3" fontId="27" fillId="0" borderId="118" xfId="0" applyNumberFormat="1" applyFont="1" applyBorder="1" applyAlignment="1">
      <alignment horizontal="right"/>
    </xf>
    <xf numFmtId="3" fontId="27" fillId="0" borderId="123" xfId="0" applyNumberFormat="1" applyFont="1" applyBorder="1" applyAlignment="1">
      <alignment horizontal="right"/>
    </xf>
    <xf numFmtId="3" fontId="27" fillId="0" borderId="124" xfId="0" applyNumberFormat="1" applyFont="1" applyBorder="1" applyAlignment="1">
      <alignment horizontal="right"/>
    </xf>
    <xf numFmtId="3" fontId="27" fillId="0" borderId="125" xfId="0" applyNumberFormat="1" applyFont="1" applyBorder="1" applyAlignment="1">
      <alignment horizontal="right"/>
    </xf>
    <xf numFmtId="3" fontId="23" fillId="26" borderId="117" xfId="0" applyNumberFormat="1" applyFont="1" applyFill="1" applyBorder="1" applyAlignment="1" applyProtection="1">
      <alignment horizontal="right"/>
      <protection locked="0"/>
    </xf>
    <xf numFmtId="3" fontId="27" fillId="0" borderId="126" xfId="0" applyNumberFormat="1" applyFont="1" applyBorder="1" applyAlignment="1">
      <alignment horizontal="right"/>
    </xf>
    <xf numFmtId="3" fontId="27" fillId="0" borderId="16" xfId="0" applyNumberFormat="1" applyFont="1" applyBorder="1" applyAlignment="1">
      <alignment horizontal="right"/>
    </xf>
    <xf numFmtId="3" fontId="23" fillId="25" borderId="43" xfId="0" applyNumberFormat="1" applyFont="1" applyFill="1" applyBorder="1" applyAlignment="1" applyProtection="1">
      <alignment horizontal="right"/>
      <protection locked="0"/>
    </xf>
    <xf numFmtId="3" fontId="23" fillId="0" borderId="40" xfId="0" applyNumberFormat="1" applyFont="1" applyBorder="1" applyAlignment="1">
      <alignment horizontal="right"/>
    </xf>
    <xf numFmtId="3" fontId="34" fillId="25" borderId="43" xfId="0" applyNumberFormat="1" applyFont="1" applyFill="1" applyBorder="1" applyAlignment="1" applyProtection="1">
      <alignment horizontal="right"/>
      <protection locked="0"/>
    </xf>
    <xf numFmtId="3" fontId="34" fillId="0" borderId="40" xfId="0" applyNumberFormat="1" applyFont="1" applyBorder="1" applyAlignment="1">
      <alignment horizontal="right"/>
    </xf>
    <xf numFmtId="3" fontId="34" fillId="0" borderId="43" xfId="0" applyNumberFormat="1" applyFont="1" applyBorder="1" applyAlignment="1">
      <alignment horizontal="right"/>
    </xf>
    <xf numFmtId="3" fontId="27" fillId="0" borderId="127" xfId="0" applyNumberFormat="1" applyFont="1" applyBorder="1" applyAlignment="1">
      <alignment horizontal="right"/>
    </xf>
    <xf numFmtId="3" fontId="27" fillId="0" borderId="44" xfId="0" applyNumberFormat="1" applyFont="1" applyBorder="1" applyAlignment="1">
      <alignment horizontal="right"/>
    </xf>
    <xf numFmtId="3" fontId="23" fillId="0" borderId="45" xfId="0" applyNumberFormat="1" applyFont="1" applyBorder="1" applyAlignment="1">
      <alignment horizontal="right"/>
    </xf>
    <xf numFmtId="3" fontId="23" fillId="0" borderId="46" xfId="0" applyNumberFormat="1" applyFont="1" applyBorder="1" applyAlignment="1">
      <alignment horizontal="right"/>
    </xf>
    <xf numFmtId="3" fontId="27" fillId="0" borderId="43" xfId="0" applyNumberFormat="1" applyFont="1" applyBorder="1" applyAlignment="1">
      <alignment horizontal="right"/>
    </xf>
    <xf numFmtId="3" fontId="27" fillId="0" borderId="40" xfId="0" applyNumberFormat="1" applyFont="1" applyBorder="1" applyAlignment="1">
      <alignment horizontal="right"/>
    </xf>
    <xf numFmtId="3" fontId="27" fillId="0" borderId="47" xfId="0" applyNumberFormat="1" applyFont="1" applyBorder="1" applyAlignment="1">
      <alignment horizontal="right"/>
    </xf>
    <xf numFmtId="3" fontId="27" fillId="0" borderId="128" xfId="0" applyNumberFormat="1" applyFont="1" applyBorder="1" applyAlignment="1">
      <alignment horizontal="right"/>
    </xf>
    <xf numFmtId="3" fontId="27" fillId="0" borderId="48" xfId="0" applyNumberFormat="1" applyFont="1" applyBorder="1" applyAlignment="1">
      <alignment horizontal="right"/>
    </xf>
    <xf numFmtId="3" fontId="27" fillId="0" borderId="49" xfId="0" applyNumberFormat="1" applyFont="1" applyBorder="1" applyAlignment="1">
      <alignment horizontal="right"/>
    </xf>
    <xf numFmtId="3" fontId="27" fillId="0" borderId="129" xfId="0" applyNumberFormat="1" applyFont="1" applyBorder="1" applyAlignment="1">
      <alignment horizontal="right"/>
    </xf>
    <xf numFmtId="3" fontId="27" fillId="0" borderId="130" xfId="0" applyNumberFormat="1" applyFont="1" applyBorder="1" applyAlignment="1">
      <alignment horizontal="right"/>
    </xf>
    <xf numFmtId="3" fontId="23" fillId="25" borderId="50" xfId="0" applyNumberFormat="1" applyFont="1" applyFill="1" applyBorder="1" applyAlignment="1" applyProtection="1">
      <alignment horizontal="right"/>
      <protection locked="0"/>
    </xf>
    <xf numFmtId="3" fontId="23" fillId="26" borderId="43" xfId="0" applyNumberFormat="1" applyFont="1" applyFill="1" applyBorder="1" applyAlignment="1" applyProtection="1">
      <alignment horizontal="right"/>
      <protection locked="0"/>
    </xf>
    <xf numFmtId="0" fontId="27" fillId="27" borderId="0" xfId="0" applyFont="1" applyFill="1" applyAlignment="1">
      <alignment horizontal="center" vertical="center" wrapText="1"/>
    </xf>
    <xf numFmtId="3" fontId="27" fillId="27" borderId="0" xfId="0" applyNumberFormat="1" applyFont="1" applyFill="1" applyAlignment="1">
      <alignment horizontal="center" vertical="center" textRotation="90" wrapText="1"/>
    </xf>
    <xf numFmtId="0" fontId="0" fillId="27" borderId="0" xfId="0" applyFill="1" applyAlignment="1">
      <alignment horizontal="center" vertical="center" textRotation="90" wrapText="1"/>
    </xf>
    <xf numFmtId="3" fontId="34" fillId="27" borderId="0" xfId="0" applyNumberFormat="1" applyFont="1" applyFill="1" applyAlignment="1">
      <alignment horizontal="right"/>
    </xf>
    <xf numFmtId="3" fontId="27" fillId="27" borderId="0" xfId="0" applyNumberFormat="1" applyFont="1" applyFill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3" fontId="23" fillId="25" borderId="51" xfId="0" applyNumberFormat="1" applyFont="1" applyFill="1" applyBorder="1" applyAlignment="1" applyProtection="1">
      <alignment horizontal="right"/>
      <protection locked="0"/>
    </xf>
    <xf numFmtId="3" fontId="23" fillId="0" borderId="52" xfId="0" applyNumberFormat="1" applyFont="1" applyBorder="1" applyAlignment="1">
      <alignment horizontal="right"/>
    </xf>
    <xf numFmtId="164" fontId="23" fillId="0" borderId="52" xfId="0" applyNumberFormat="1" applyFont="1" applyBorder="1" applyAlignment="1">
      <alignment horizontal="right"/>
    </xf>
    <xf numFmtId="164" fontId="23" fillId="0" borderId="53" xfId="0" applyNumberFormat="1" applyFont="1" applyBorder="1" applyAlignment="1">
      <alignment horizontal="right"/>
    </xf>
    <xf numFmtId="0" fontId="27" fillId="0" borderId="41" xfId="0" applyFont="1" applyBorder="1" applyAlignment="1">
      <alignment horizontal="center"/>
    </xf>
    <xf numFmtId="0" fontId="27" fillId="0" borderId="54" xfId="0" applyFont="1" applyBorder="1"/>
    <xf numFmtId="3" fontId="27" fillId="0" borderId="131" xfId="0" applyNumberFormat="1" applyFont="1" applyBorder="1" applyAlignment="1">
      <alignment horizontal="right"/>
    </xf>
    <xf numFmtId="0" fontId="0" fillId="0" borderId="56" xfId="0" applyBorder="1" applyAlignment="1">
      <alignment horizontal="center"/>
    </xf>
    <xf numFmtId="0" fontId="30" fillId="0" borderId="28" xfId="0" applyFont="1" applyBorder="1"/>
    <xf numFmtId="164" fontId="23" fillId="0" borderId="40" xfId="0" applyNumberFormat="1" applyFont="1" applyBorder="1" applyAlignment="1">
      <alignment horizontal="right"/>
    </xf>
    <xf numFmtId="0" fontId="32" fillId="0" borderId="28" xfId="0" applyFont="1" applyBorder="1" applyAlignment="1">
      <alignment horizontal="right"/>
    </xf>
    <xf numFmtId="0" fontId="34" fillId="0" borderId="56" xfId="0" applyFont="1" applyBorder="1" applyAlignment="1">
      <alignment horizontal="center"/>
    </xf>
    <xf numFmtId="0" fontId="34" fillId="0" borderId="28" xfId="0" applyFont="1" applyBorder="1" applyAlignment="1">
      <alignment horizontal="right"/>
    </xf>
    <xf numFmtId="0" fontId="27" fillId="0" borderId="56" xfId="0" applyFont="1" applyBorder="1" applyAlignment="1">
      <alignment horizontal="left"/>
    </xf>
    <xf numFmtId="0" fontId="23" fillId="0" borderId="56" xfId="0" applyFont="1" applyBorder="1" applyAlignment="1">
      <alignment horizontal="center"/>
    </xf>
    <xf numFmtId="0" fontId="30" fillId="0" borderId="28" xfId="0" applyFont="1" applyBorder="1" applyAlignment="1">
      <alignment horizontal="left"/>
    </xf>
    <xf numFmtId="0" fontId="27" fillId="0" borderId="56" xfId="0" applyFont="1" applyBorder="1"/>
    <xf numFmtId="0" fontId="27" fillId="0" borderId="28" xfId="0" applyFont="1" applyBorder="1"/>
    <xf numFmtId="0" fontId="0" fillId="0" borderId="57" xfId="0" applyBorder="1" applyAlignment="1">
      <alignment horizontal="center"/>
    </xf>
    <xf numFmtId="3" fontId="34" fillId="0" borderId="16" xfId="0" applyNumberFormat="1" applyFont="1" applyBorder="1" applyAlignment="1">
      <alignment horizontal="right"/>
    </xf>
    <xf numFmtId="164" fontId="23" fillId="0" borderId="132" xfId="0" applyNumberFormat="1" applyFont="1" applyBorder="1" applyAlignment="1">
      <alignment horizontal="right"/>
    </xf>
    <xf numFmtId="164" fontId="23" fillId="0" borderId="133" xfId="0" applyNumberFormat="1" applyFont="1" applyBorder="1" applyAlignment="1">
      <alignment horizontal="right"/>
    </xf>
    <xf numFmtId="3" fontId="23" fillId="0" borderId="14" xfId="0" applyNumberFormat="1" applyFont="1" applyBorder="1" applyAlignment="1">
      <alignment horizontal="right"/>
    </xf>
    <xf numFmtId="3" fontId="23" fillId="0" borderId="134" xfId="0" applyNumberFormat="1" applyFont="1" applyBorder="1" applyAlignment="1">
      <alignment horizontal="right"/>
    </xf>
    <xf numFmtId="3" fontId="23" fillId="0" borderId="58" xfId="0" applyNumberFormat="1" applyFont="1" applyBorder="1" applyAlignment="1">
      <alignment horizontal="right"/>
    </xf>
    <xf numFmtId="164" fontId="23" fillId="0" borderId="14" xfId="0" applyNumberFormat="1" applyFont="1" applyBorder="1" applyAlignment="1">
      <alignment horizontal="right"/>
    </xf>
    <xf numFmtId="164" fontId="23" fillId="0" borderId="59" xfId="0" applyNumberFormat="1" applyFont="1" applyBorder="1" applyAlignment="1">
      <alignment horizontal="right"/>
    </xf>
    <xf numFmtId="164" fontId="23" fillId="0" borderId="17" xfId="0" applyNumberFormat="1" applyFont="1" applyBorder="1" applyAlignment="1">
      <alignment horizontal="right"/>
    </xf>
    <xf numFmtId="164" fontId="23" fillId="0" borderId="49" xfId="0" applyNumberFormat="1" applyFont="1" applyBorder="1" applyAlignment="1">
      <alignment horizontal="right"/>
    </xf>
    <xf numFmtId="3" fontId="27" fillId="0" borderId="135" xfId="0" applyNumberFormat="1" applyFont="1" applyBorder="1" applyAlignment="1">
      <alignment horizontal="right"/>
    </xf>
    <xf numFmtId="0" fontId="30" fillId="0" borderId="29" xfId="0" applyFont="1" applyBorder="1"/>
    <xf numFmtId="0" fontId="27" fillId="0" borderId="31" xfId="0" applyFont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29" xfId="0" applyBorder="1"/>
    <xf numFmtId="0" fontId="27" fillId="0" borderId="47" xfId="0" applyFont="1" applyBorder="1" applyAlignment="1">
      <alignment horizontal="left"/>
    </xf>
    <xf numFmtId="0" fontId="23" fillId="0" borderId="39" xfId="0" applyFont="1" applyBorder="1" applyAlignment="1">
      <alignment horizontal="center"/>
    </xf>
    <xf numFmtId="0" fontId="0" fillId="27" borderId="0" xfId="0" applyFill="1"/>
    <xf numFmtId="0" fontId="22" fillId="27" borderId="0" xfId="0" applyFont="1" applyFill="1"/>
    <xf numFmtId="0" fontId="36" fillId="27" borderId="0" xfId="0" applyFont="1" applyFill="1"/>
    <xf numFmtId="0" fontId="27" fillId="27" borderId="0" xfId="0" applyFont="1" applyFill="1"/>
    <xf numFmtId="0" fontId="27" fillId="27" borderId="60" xfId="0" applyFont="1" applyFill="1" applyBorder="1" applyAlignment="1">
      <alignment horizontal="center"/>
    </xf>
    <xf numFmtId="0" fontId="27" fillId="27" borderId="61" xfId="0" applyFont="1" applyFill="1" applyBorder="1" applyAlignment="1">
      <alignment horizontal="center"/>
    </xf>
    <xf numFmtId="0" fontId="23" fillId="27" borderId="61" xfId="0" applyFont="1" applyFill="1" applyBorder="1" applyAlignment="1">
      <alignment horizontal="left"/>
    </xf>
    <xf numFmtId="0" fontId="27" fillId="27" borderId="60" xfId="0" applyFont="1" applyFill="1" applyBorder="1"/>
    <xf numFmtId="43" fontId="23" fillId="27" borderId="61" xfId="35" applyFont="1" applyFill="1" applyBorder="1"/>
    <xf numFmtId="0" fontId="27" fillId="27" borderId="13" xfId="0" applyFont="1" applyFill="1" applyBorder="1"/>
    <xf numFmtId="0" fontId="27" fillId="27" borderId="13" xfId="0" applyFont="1" applyFill="1" applyBorder="1" applyAlignment="1">
      <alignment horizontal="right"/>
    </xf>
    <xf numFmtId="0" fontId="27" fillId="27" borderId="13" xfId="0" applyFont="1" applyFill="1" applyBorder="1" applyAlignment="1">
      <alignment horizontal="left"/>
    </xf>
    <xf numFmtId="0" fontId="23" fillId="27" borderId="0" xfId="0" applyFont="1" applyFill="1"/>
    <xf numFmtId="0" fontId="23" fillId="27" borderId="18" xfId="0" applyFont="1" applyFill="1" applyBorder="1"/>
    <xf numFmtId="0" fontId="23" fillId="27" borderId="16" xfId="0" applyFont="1" applyFill="1" applyBorder="1"/>
    <xf numFmtId="0" fontId="0" fillId="27" borderId="16" xfId="0" applyFill="1" applyBorder="1"/>
    <xf numFmtId="0" fontId="23" fillId="27" borderId="13" xfId="0" applyFont="1" applyFill="1" applyBorder="1"/>
    <xf numFmtId="0" fontId="27" fillId="27" borderId="0" xfId="0" applyFont="1" applyFill="1" applyAlignment="1">
      <alignment horizontal="left"/>
    </xf>
    <xf numFmtId="43" fontId="27" fillId="27" borderId="0" xfId="35" applyFont="1" applyFill="1"/>
    <xf numFmtId="0" fontId="0" fillId="27" borderId="0" xfId="0" applyFill="1" applyAlignment="1">
      <alignment horizontal="right"/>
    </xf>
    <xf numFmtId="0" fontId="23" fillId="31" borderId="62" xfId="0" applyFont="1" applyFill="1" applyBorder="1" applyAlignment="1">
      <alignment horizontal="left" vertical="center" wrapText="1"/>
    </xf>
    <xf numFmtId="0" fontId="0" fillId="31" borderId="60" xfId="0" applyFill="1" applyBorder="1" applyAlignment="1">
      <alignment horizontal="center"/>
    </xf>
    <xf numFmtId="0" fontId="23" fillId="31" borderId="14" xfId="0" applyFont="1" applyFill="1" applyBorder="1" applyAlignment="1">
      <alignment horizontal="center"/>
    </xf>
    <xf numFmtId="0" fontId="23" fillId="29" borderId="13" xfId="0" applyFont="1" applyFill="1" applyBorder="1" applyProtection="1">
      <protection locked="0"/>
    </xf>
    <xf numFmtId="0" fontId="41" fillId="0" borderId="0" xfId="41"/>
    <xf numFmtId="0" fontId="22" fillId="0" borderId="0" xfId="0" applyFont="1" applyAlignment="1">
      <alignment wrapText="1"/>
    </xf>
    <xf numFmtId="0" fontId="27" fillId="0" borderId="1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27" fillId="0" borderId="67" xfId="0" applyFont="1" applyBorder="1" applyAlignment="1">
      <alignment horizontal="center" vertical="center" wrapText="1"/>
    </xf>
    <xf numFmtId="9" fontId="27" fillId="0" borderId="65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3" fontId="27" fillId="0" borderId="0" xfId="0" applyNumberFormat="1" applyFont="1"/>
    <xf numFmtId="4" fontId="27" fillId="0" borderId="0" xfId="0" applyNumberFormat="1" applyFont="1"/>
    <xf numFmtId="0" fontId="27" fillId="0" borderId="68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3" fontId="27" fillId="0" borderId="55" xfId="0" applyNumberFormat="1" applyFont="1" applyBorder="1"/>
    <xf numFmtId="0" fontId="27" fillId="0" borderId="27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 wrapText="1"/>
    </xf>
    <xf numFmtId="14" fontId="0" fillId="27" borderId="0" xfId="0" applyNumberFormat="1" applyFill="1" applyAlignment="1" applyProtection="1">
      <alignment horizontal="left" vertical="center" wrapText="1"/>
      <protection locked="0"/>
    </xf>
    <xf numFmtId="0" fontId="0" fillId="27" borderId="0" xfId="0" applyFill="1" applyProtection="1">
      <protection locked="0"/>
    </xf>
    <xf numFmtId="0" fontId="23" fillId="27" borderId="0" xfId="40" applyFill="1"/>
    <xf numFmtId="0" fontId="23" fillId="27" borderId="0" xfId="40" applyFill="1" applyProtection="1">
      <protection hidden="1"/>
    </xf>
    <xf numFmtId="0" fontId="27" fillId="27" borderId="0" xfId="40" applyFont="1" applyFill="1" applyProtection="1">
      <protection hidden="1"/>
    </xf>
    <xf numFmtId="0" fontId="23" fillId="27" borderId="0" xfId="40" applyFill="1" applyAlignment="1" applyProtection="1">
      <alignment vertical="top" wrapText="1"/>
      <protection hidden="1"/>
    </xf>
    <xf numFmtId="0" fontId="23" fillId="27" borderId="13" xfId="40" applyFill="1" applyBorder="1"/>
    <xf numFmtId="9" fontId="23" fillId="27" borderId="13" xfId="40" applyNumberFormat="1" applyFill="1" applyBorder="1" applyProtection="1">
      <protection hidden="1"/>
    </xf>
    <xf numFmtId="166" fontId="23" fillId="27" borderId="13" xfId="40" applyNumberFormat="1" applyFill="1" applyBorder="1" applyProtection="1">
      <protection hidden="1"/>
    </xf>
    <xf numFmtId="166" fontId="23" fillId="27" borderId="0" xfId="40" applyNumberFormat="1" applyFill="1" applyProtection="1">
      <protection hidden="1"/>
    </xf>
    <xf numFmtId="0" fontId="27" fillId="27" borderId="0" xfId="40" applyFont="1" applyFill="1" applyAlignment="1">
      <alignment horizontal="center" wrapText="1"/>
    </xf>
    <xf numFmtId="167" fontId="23" fillId="29" borderId="13" xfId="40" applyNumberFormat="1" applyFill="1" applyBorder="1" applyProtection="1">
      <protection locked="0"/>
    </xf>
    <xf numFmtId="3" fontId="23" fillId="29" borderId="13" xfId="40" applyNumberFormat="1" applyFill="1" applyBorder="1" applyProtection="1">
      <protection locked="0"/>
    </xf>
    <xf numFmtId="0" fontId="23" fillId="29" borderId="13" xfId="40" applyFill="1" applyBorder="1" applyAlignment="1" applyProtection="1">
      <alignment horizontal="right"/>
      <protection locked="0"/>
    </xf>
    <xf numFmtId="0" fontId="37" fillId="0" borderId="71" xfId="0" applyFont="1" applyBorder="1"/>
    <xf numFmtId="1" fontId="23" fillId="29" borderId="13" xfId="40" applyNumberFormat="1" applyFill="1" applyBorder="1" applyProtection="1">
      <protection locked="0"/>
    </xf>
    <xf numFmtId="9" fontId="23" fillId="29" borderId="13" xfId="40" applyNumberFormat="1" applyFill="1" applyBorder="1" applyProtection="1">
      <protection locked="0"/>
    </xf>
    <xf numFmtId="9" fontId="23" fillId="27" borderId="13" xfId="40" applyNumberFormat="1" applyFill="1" applyBorder="1"/>
    <xf numFmtId="166" fontId="23" fillId="27" borderId="13" xfId="40" applyNumberFormat="1" applyFill="1" applyBorder="1"/>
    <xf numFmtId="0" fontId="23" fillId="27" borderId="65" xfId="40" applyFill="1" applyBorder="1" applyAlignment="1">
      <alignment horizontal="left" vertical="center"/>
    </xf>
    <xf numFmtId="0" fontId="23" fillId="27" borderId="65" xfId="40" applyFill="1" applyBorder="1"/>
    <xf numFmtId="0" fontId="23" fillId="27" borderId="0" xfId="40" applyFill="1" applyAlignment="1">
      <alignment horizontal="left" vertical="center"/>
    </xf>
    <xf numFmtId="14" fontId="0" fillId="27" borderId="0" xfId="0" applyNumberFormat="1" applyFill="1" applyAlignment="1">
      <alignment horizontal="right" vertical="center" wrapText="1"/>
    </xf>
    <xf numFmtId="0" fontId="27" fillId="27" borderId="0" xfId="40" applyFont="1" applyFill="1" applyAlignment="1">
      <alignment vertical="center" wrapText="1"/>
    </xf>
    <xf numFmtId="0" fontId="23" fillId="27" borderId="0" xfId="40" applyFill="1" applyAlignment="1">
      <alignment vertical="top" wrapText="1"/>
    </xf>
    <xf numFmtId="0" fontId="23" fillId="27" borderId="0" xfId="40" applyFill="1" applyAlignment="1">
      <alignment horizontal="left" vertical="top" wrapText="1"/>
    </xf>
    <xf numFmtId="0" fontId="23" fillId="29" borderId="13" xfId="40" applyFill="1" applyBorder="1" applyAlignment="1" applyProtection="1">
      <alignment horizontal="left"/>
      <protection locked="0"/>
    </xf>
    <xf numFmtId="0" fontId="27" fillId="0" borderId="72" xfId="0" applyFont="1" applyBorder="1" applyAlignment="1">
      <alignment horizontal="center" vertical="center" wrapText="1"/>
    </xf>
    <xf numFmtId="3" fontId="27" fillId="0" borderId="66" xfId="0" applyNumberFormat="1" applyFont="1" applyBorder="1"/>
    <xf numFmtId="0" fontId="27" fillId="0" borderId="13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3" fillId="0" borderId="73" xfId="0" applyFont="1" applyBorder="1" applyAlignment="1" applyProtection="1">
      <alignment horizontal="center" vertical="center" wrapText="1"/>
      <protection locked="0"/>
    </xf>
    <xf numFmtId="164" fontId="27" fillId="0" borderId="74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wrapText="1"/>
    </xf>
    <xf numFmtId="0" fontId="0" fillId="0" borderId="76" xfId="0" applyBorder="1" applyAlignment="1">
      <alignment horizontal="center"/>
    </xf>
    <xf numFmtId="0" fontId="30" fillId="0" borderId="77" xfId="0" applyFont="1" applyBorder="1"/>
    <xf numFmtId="3" fontId="23" fillId="26" borderId="77" xfId="0" applyNumberFormat="1" applyFont="1" applyFill="1" applyBorder="1" applyAlignment="1" applyProtection="1">
      <alignment horizontal="right"/>
      <protection locked="0"/>
    </xf>
    <xf numFmtId="3" fontId="23" fillId="0" borderId="77" xfId="0" applyNumberFormat="1" applyFont="1" applyBorder="1" applyAlignment="1">
      <alignment horizontal="right"/>
    </xf>
    <xf numFmtId="3" fontId="23" fillId="0" borderId="65" xfId="0" applyNumberFormat="1" applyFont="1" applyBorder="1" applyAlignment="1">
      <alignment horizontal="right"/>
    </xf>
    <xf numFmtId="164" fontId="23" fillId="0" borderId="60" xfId="0" applyNumberFormat="1" applyFont="1" applyBorder="1" applyAlignment="1">
      <alignment horizontal="right"/>
    </xf>
    <xf numFmtId="164" fontId="23" fillId="0" borderId="78" xfId="0" applyNumberFormat="1" applyFont="1" applyBorder="1" applyAlignment="1">
      <alignment horizontal="right"/>
    </xf>
    <xf numFmtId="3" fontId="23" fillId="26" borderId="79" xfId="0" applyNumberFormat="1" applyFont="1" applyFill="1" applyBorder="1" applyAlignment="1" applyProtection="1">
      <alignment horizontal="right"/>
      <protection locked="0"/>
    </xf>
    <xf numFmtId="3" fontId="23" fillId="30" borderId="30" xfId="0" applyNumberFormat="1" applyFont="1" applyFill="1" applyBorder="1" applyAlignment="1">
      <alignment horizontal="right"/>
    </xf>
    <xf numFmtId="3" fontId="23" fillId="26" borderId="60" xfId="0" applyNumberFormat="1" applyFont="1" applyFill="1" applyBorder="1" applyAlignment="1" applyProtection="1">
      <alignment horizontal="right"/>
      <protection locked="0"/>
    </xf>
    <xf numFmtId="3" fontId="23" fillId="0" borderId="80" xfId="0" applyNumberFormat="1" applyFont="1" applyBorder="1" applyAlignment="1">
      <alignment horizontal="right"/>
    </xf>
    <xf numFmtId="3" fontId="23" fillId="25" borderId="79" xfId="0" applyNumberFormat="1" applyFont="1" applyFill="1" applyBorder="1" applyAlignment="1" applyProtection="1">
      <alignment horizontal="right"/>
      <protection locked="0"/>
    </xf>
    <xf numFmtId="3" fontId="23" fillId="25" borderId="60" xfId="0" applyNumberFormat="1" applyFont="1" applyFill="1" applyBorder="1" applyAlignment="1" applyProtection="1">
      <alignment horizontal="right"/>
      <protection locked="0"/>
    </xf>
    <xf numFmtId="3" fontId="23" fillId="26" borderId="136" xfId="0" applyNumberFormat="1" applyFont="1" applyFill="1" applyBorder="1" applyAlignment="1" applyProtection="1">
      <alignment horizontal="right"/>
      <protection locked="0"/>
    </xf>
    <xf numFmtId="0" fontId="34" fillId="0" borderId="0" xfId="0" applyFont="1" applyAlignment="1">
      <alignment horizontal="left"/>
    </xf>
    <xf numFmtId="0" fontId="23" fillId="27" borderId="14" xfId="0" applyFont="1" applyFill="1" applyBorder="1" applyAlignment="1">
      <alignment horizontal="left"/>
    </xf>
    <xf numFmtId="43" fontId="23" fillId="27" borderId="14" xfId="35" applyFont="1" applyFill="1" applyBorder="1"/>
    <xf numFmtId="0" fontId="0" fillId="27" borderId="13" xfId="0" applyFill="1" applyBorder="1"/>
    <xf numFmtId="0" fontId="0" fillId="31" borderId="13" xfId="0" applyFill="1" applyBorder="1"/>
    <xf numFmtId="3" fontId="23" fillId="0" borderId="137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7" xfId="0" applyBorder="1" applyAlignment="1">
      <alignment horizontal="right"/>
    </xf>
    <xf numFmtId="3" fontId="0" fillId="0" borderId="0" xfId="0" applyNumberFormat="1" applyAlignment="1">
      <alignment horizontal="right"/>
    </xf>
    <xf numFmtId="3" fontId="34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29" borderId="23" xfId="0" applyFont="1" applyFill="1" applyBorder="1" applyAlignment="1" applyProtection="1">
      <alignment horizontal="center" vertical="center"/>
      <protection locked="0"/>
    </xf>
    <xf numFmtId="0" fontId="23" fillId="29" borderId="39" xfId="0" applyFont="1" applyFill="1" applyBorder="1" applyAlignment="1" applyProtection="1">
      <alignment horizontal="center"/>
      <protection locked="0"/>
    </xf>
    <xf numFmtId="0" fontId="30" fillId="29" borderId="29" xfId="0" applyFont="1" applyFill="1" applyBorder="1" applyProtection="1">
      <protection locked="0"/>
    </xf>
    <xf numFmtId="0" fontId="27" fillId="0" borderId="19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 wrapText="1"/>
    </xf>
    <xf numFmtId="164" fontId="27" fillId="0" borderId="24" xfId="0" applyNumberFormat="1" applyFont="1" applyBorder="1" applyAlignment="1">
      <alignment horizontal="center" vertical="center"/>
    </xf>
    <xf numFmtId="0" fontId="1" fillId="0" borderId="0" xfId="0" applyFont="1"/>
    <xf numFmtId="0" fontId="1" fillId="24" borderId="33" xfId="0" applyFont="1" applyFill="1" applyBorder="1" applyAlignment="1" applyProtection="1">
      <alignment horizontal="left" vertical="center" wrapText="1"/>
      <protection locked="0"/>
    </xf>
    <xf numFmtId="0" fontId="1" fillId="27" borderId="0" xfId="0" applyFont="1" applyFill="1" applyAlignment="1">
      <alignment horizontal="left"/>
    </xf>
    <xf numFmtId="0" fontId="1" fillId="27" borderId="0" xfId="0" applyFont="1" applyFill="1"/>
    <xf numFmtId="0" fontId="1" fillId="0" borderId="63" xfId="0" applyFont="1" applyBorder="1" applyAlignment="1">
      <alignment horizontal="center" vertical="center" wrapText="1"/>
    </xf>
    <xf numFmtId="0" fontId="27" fillId="0" borderId="89" xfId="0" applyFont="1" applyBorder="1" applyAlignment="1" applyProtection="1">
      <alignment horizontal="center" vertical="center"/>
      <protection locked="0"/>
    </xf>
    <xf numFmtId="3" fontId="27" fillId="24" borderId="81" xfId="0" applyNumberFormat="1" applyFont="1" applyFill="1" applyBorder="1" applyAlignment="1" applyProtection="1">
      <alignment horizontal="center" vertical="center"/>
      <protection locked="0"/>
    </xf>
    <xf numFmtId="0" fontId="27" fillId="0" borderId="96" xfId="0" applyFont="1" applyBorder="1" applyAlignment="1" applyProtection="1">
      <alignment horizontal="center" vertical="center"/>
      <protection locked="0"/>
    </xf>
    <xf numFmtId="0" fontId="27" fillId="0" borderId="89" xfId="0" applyFont="1" applyBorder="1" applyAlignment="1">
      <alignment horizontal="center" vertical="center"/>
    </xf>
    <xf numFmtId="0" fontId="23" fillId="24" borderId="82" xfId="0" applyFont="1" applyFill="1" applyBorder="1" applyAlignment="1" applyProtection="1">
      <alignment horizontal="center" vertical="center"/>
      <protection locked="0"/>
    </xf>
    <xf numFmtId="0" fontId="27" fillId="0" borderId="158" xfId="0" applyFont="1" applyBorder="1" applyAlignment="1">
      <alignment horizontal="center" vertical="center"/>
    </xf>
    <xf numFmtId="0" fontId="0" fillId="0" borderId="159" xfId="0" applyBorder="1" applyAlignment="1" applyProtection="1">
      <alignment horizontal="center" vertical="center"/>
      <protection locked="0"/>
    </xf>
    <xf numFmtId="3" fontId="27" fillId="24" borderId="160" xfId="0" applyNumberFormat="1" applyFont="1" applyFill="1" applyBorder="1" applyAlignment="1" applyProtection="1">
      <alignment horizontal="center" vertical="center"/>
      <protection locked="0"/>
    </xf>
    <xf numFmtId="3" fontId="27" fillId="0" borderId="55" xfId="0" applyNumberFormat="1" applyFont="1" applyBorder="1" applyAlignment="1">
      <alignment horizontal="center" vertical="center" wrapText="1"/>
    </xf>
    <xf numFmtId="0" fontId="46" fillId="0" borderId="0" xfId="0" applyFont="1" applyProtection="1">
      <protection locked="0"/>
    </xf>
    <xf numFmtId="0" fontId="46" fillId="0" borderId="0" xfId="0" applyFont="1"/>
    <xf numFmtId="0" fontId="46" fillId="0" borderId="0" xfId="0" applyFont="1" applyAlignment="1" applyProtection="1">
      <alignment horizontal="center" vertical="center"/>
      <protection locked="0"/>
    </xf>
    <xf numFmtId="3" fontId="47" fillId="0" borderId="0" xfId="0" applyNumberFormat="1" applyFont="1" applyAlignment="1" applyProtection="1">
      <alignment horizontal="center" vertical="center"/>
      <protection locked="0"/>
    </xf>
    <xf numFmtId="0" fontId="46" fillId="0" borderId="23" xfId="0" applyFont="1" applyBorder="1" applyAlignment="1" applyProtection="1">
      <alignment horizontal="center" vertical="center"/>
      <protection locked="0"/>
    </xf>
    <xf numFmtId="3" fontId="47" fillId="28" borderId="1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4" fillId="0" borderId="0" xfId="0" applyFont="1" applyAlignment="1" applyProtection="1">
      <alignment wrapText="1"/>
      <protection locked="0"/>
    </xf>
    <xf numFmtId="0" fontId="34" fillId="0" borderId="20" xfId="0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right" wrapText="1"/>
      <protection locked="0"/>
    </xf>
    <xf numFmtId="10" fontId="23" fillId="32" borderId="0" xfId="0" applyNumberFormat="1" applyFont="1" applyFill="1" applyAlignment="1">
      <alignment horizontal="right"/>
    </xf>
    <xf numFmtId="0" fontId="34" fillId="32" borderId="0" xfId="0" applyFont="1" applyFill="1" applyAlignment="1">
      <alignment horizontal="left"/>
    </xf>
    <xf numFmtId="4" fontId="27" fillId="0" borderId="161" xfId="0" applyNumberFormat="1" applyFont="1" applyBorder="1"/>
    <xf numFmtId="4" fontId="27" fillId="0" borderId="42" xfId="0" applyNumberFormat="1" applyFont="1" applyBorder="1"/>
    <xf numFmtId="10" fontId="23" fillId="27" borderId="0" xfId="0" applyNumberFormat="1" applyFont="1" applyFill="1" applyAlignment="1">
      <alignment horizontal="right"/>
    </xf>
    <xf numFmtId="14" fontId="30" fillId="0" borderId="27" xfId="0" applyNumberFormat="1" applyFont="1" applyBorder="1" applyAlignment="1">
      <alignment horizontal="right" vertical="center" wrapText="1"/>
    </xf>
    <xf numFmtId="14" fontId="1" fillId="27" borderId="0" xfId="0" applyNumberFormat="1" applyFont="1" applyFill="1" applyAlignment="1" applyProtection="1">
      <alignment horizontal="right" vertical="center" wrapText="1"/>
      <protection locked="0"/>
    </xf>
    <xf numFmtId="0" fontId="1" fillId="31" borderId="61" xfId="0" applyFont="1" applyFill="1" applyBorder="1" applyAlignment="1">
      <alignment horizontal="center"/>
    </xf>
    <xf numFmtId="0" fontId="1" fillId="27" borderId="61" xfId="0" applyFont="1" applyFill="1" applyBorder="1" applyAlignment="1">
      <alignment horizontal="left"/>
    </xf>
    <xf numFmtId="0" fontId="23" fillId="0" borderId="61" xfId="0" applyFont="1" applyBorder="1" applyAlignment="1" applyProtection="1">
      <alignment horizontal="left"/>
      <protection locked="0"/>
    </xf>
    <xf numFmtId="43" fontId="23" fillId="0" borderId="61" xfId="35" applyFont="1" applyBorder="1" applyProtection="1">
      <protection locked="0"/>
    </xf>
    <xf numFmtId="0" fontId="1" fillId="0" borderId="0" xfId="47"/>
    <xf numFmtId="0" fontId="1" fillId="0" borderId="0" xfId="47" applyFill="1" applyAlignment="1" applyProtection="1">
      <alignment wrapText="1"/>
    </xf>
    <xf numFmtId="0" fontId="22" fillId="0" borderId="0" xfId="47" applyFont="1" applyFill="1" applyAlignment="1" applyProtection="1"/>
    <xf numFmtId="3" fontId="1" fillId="0" borderId="0" xfId="47" applyNumberFormat="1"/>
    <xf numFmtId="0" fontId="24" fillId="0" borderId="75" xfId="42" applyFont="1" applyBorder="1" applyAlignment="1" applyProtection="1">
      <alignment vertical="top" wrapText="1"/>
    </xf>
    <xf numFmtId="0" fontId="24" fillId="0" borderId="165" xfId="42" applyFont="1" applyBorder="1" applyAlignment="1" applyProtection="1">
      <alignment vertical="top" wrapText="1"/>
    </xf>
    <xf numFmtId="0" fontId="24" fillId="0" borderId="75" xfId="43" applyFont="1" applyBorder="1" applyAlignment="1" applyProtection="1">
      <alignment horizontal="left" vertical="top" wrapText="1"/>
    </xf>
    <xf numFmtId="0" fontId="24" fillId="0" borderId="165" xfId="43" applyFont="1" applyBorder="1" applyAlignment="1" applyProtection="1">
      <alignment horizontal="left" vertical="top" wrapText="1"/>
    </xf>
    <xf numFmtId="0" fontId="41" fillId="0" borderId="165" xfId="41" applyBorder="1" applyProtection="1"/>
    <xf numFmtId="0" fontId="24" fillId="0" borderId="166" xfId="43" applyFont="1" applyBorder="1" applyAlignment="1" applyProtection="1">
      <alignment horizontal="left" vertical="top" wrapText="1"/>
    </xf>
    <xf numFmtId="0" fontId="35" fillId="0" borderId="57" xfId="43" applyFont="1" applyBorder="1" applyAlignment="1" applyProtection="1">
      <alignment horizontal="left" vertical="top" wrapText="1"/>
    </xf>
    <xf numFmtId="0" fontId="35" fillId="0" borderId="0" xfId="43" applyFont="1" applyBorder="1" applyAlignment="1" applyProtection="1">
      <alignment horizontal="left" vertical="top" wrapText="1"/>
    </xf>
    <xf numFmtId="0" fontId="24" fillId="0" borderId="0" xfId="43" applyFont="1" applyBorder="1" applyProtection="1"/>
    <xf numFmtId="0" fontId="41" fillId="0" borderId="0" xfId="41" applyBorder="1" applyProtection="1"/>
    <xf numFmtId="0" fontId="35" fillId="0" borderId="0" xfId="43" applyFont="1" applyFill="1" applyBorder="1" applyAlignment="1" applyProtection="1">
      <alignment horizontal="left" vertical="top" wrapText="1"/>
    </xf>
    <xf numFmtId="0" fontId="35" fillId="0" borderId="45" xfId="43" applyFont="1" applyFill="1" applyBorder="1" applyAlignment="1" applyProtection="1">
      <alignment horizontal="left" vertical="top" wrapText="1"/>
    </xf>
    <xf numFmtId="0" fontId="35" fillId="0" borderId="57" xfId="42" applyFont="1" applyFill="1" applyBorder="1" applyAlignment="1" applyProtection="1">
      <alignment horizontal="left" vertical="top" wrapText="1"/>
    </xf>
    <xf numFmtId="0" fontId="24" fillId="0" borderId="0" xfId="42" applyFont="1" applyFill="1" applyBorder="1" applyAlignment="1" applyProtection="1">
      <alignment horizontal="center" vertical="top" wrapText="1"/>
    </xf>
    <xf numFmtId="0" fontId="35" fillId="0" borderId="57" xfId="43" applyFont="1" applyFill="1" applyBorder="1" applyAlignment="1" applyProtection="1">
      <alignment horizontal="left" vertical="top" wrapText="1"/>
    </xf>
    <xf numFmtId="0" fontId="24" fillId="0" borderId="0" xfId="43" applyFont="1" applyFill="1" applyBorder="1" applyProtection="1"/>
    <xf numFmtId="0" fontId="24" fillId="0" borderId="0" xfId="43" applyFont="1" applyBorder="1" applyAlignment="1" applyProtection="1">
      <alignment vertical="top" wrapText="1"/>
    </xf>
    <xf numFmtId="0" fontId="48" fillId="0" borderId="0" xfId="41" applyFont="1" applyBorder="1" applyProtection="1"/>
    <xf numFmtId="0" fontId="35" fillId="0" borderId="0" xfId="43" applyFont="1" applyFill="1" applyBorder="1" applyAlignment="1" applyProtection="1">
      <alignment vertical="top" wrapText="1"/>
    </xf>
    <xf numFmtId="0" fontId="35" fillId="0" borderId="45" xfId="43" applyFont="1" applyFill="1" applyBorder="1" applyAlignment="1" applyProtection="1">
      <alignment vertical="top" wrapText="1"/>
    </xf>
    <xf numFmtId="0" fontId="35" fillId="0" borderId="57" xfId="42" applyFont="1" applyBorder="1" applyAlignment="1" applyProtection="1">
      <alignment vertical="top" wrapText="1"/>
    </xf>
    <xf numFmtId="0" fontId="35" fillId="0" borderId="0" xfId="42" applyFont="1" applyBorder="1" applyAlignment="1" applyProtection="1">
      <alignment vertical="top" wrapText="1"/>
    </xf>
    <xf numFmtId="0" fontId="35" fillId="0" borderId="57" xfId="43" applyFont="1" applyBorder="1" applyProtection="1"/>
    <xf numFmtId="0" fontId="35" fillId="0" borderId="0" xfId="43" applyFont="1" applyBorder="1" applyProtection="1"/>
    <xf numFmtId="0" fontId="35" fillId="0" borderId="0" xfId="43" applyFont="1" applyBorder="1" applyAlignment="1" applyProtection="1">
      <alignment vertical="top" wrapText="1"/>
    </xf>
    <xf numFmtId="0" fontId="35" fillId="0" borderId="0" xfId="43" applyFont="1" applyFill="1" applyBorder="1" applyAlignment="1" applyProtection="1">
      <alignment wrapText="1"/>
    </xf>
    <xf numFmtId="0" fontId="35" fillId="0" borderId="45" xfId="43" applyFont="1" applyFill="1" applyBorder="1" applyAlignment="1" applyProtection="1">
      <alignment wrapText="1"/>
    </xf>
    <xf numFmtId="0" fontId="1" fillId="0" borderId="57" xfId="47" applyBorder="1"/>
    <xf numFmtId="0" fontId="1" fillId="0" borderId="0" xfId="47" applyBorder="1"/>
    <xf numFmtId="0" fontId="41" fillId="0" borderId="0" xfId="41" applyBorder="1" applyAlignment="1"/>
    <xf numFmtId="0" fontId="35" fillId="0" borderId="0" xfId="43" applyFont="1" applyBorder="1" applyAlignment="1" applyProtection="1">
      <alignment horizontal="left"/>
    </xf>
    <xf numFmtId="0" fontId="1" fillId="0" borderId="64" xfId="43" applyFont="1" applyFill="1" applyBorder="1" applyAlignment="1" applyProtection="1">
      <alignment vertical="center" wrapText="1"/>
    </xf>
    <xf numFmtId="0" fontId="1" fillId="0" borderId="172" xfId="43" applyFont="1" applyFill="1" applyBorder="1" applyAlignment="1" applyProtection="1">
      <alignment vertical="center" wrapText="1"/>
    </xf>
    <xf numFmtId="0" fontId="1" fillId="0" borderId="0" xfId="43" applyFont="1" applyFill="1" applyBorder="1" applyAlignment="1" applyProtection="1">
      <alignment vertical="center" wrapText="1"/>
    </xf>
    <xf numFmtId="0" fontId="35" fillId="0" borderId="0" xfId="43" applyFont="1" applyFill="1" applyBorder="1" applyAlignment="1" applyProtection="1">
      <alignment horizontal="right"/>
    </xf>
    <xf numFmtId="0" fontId="35" fillId="0" borderId="41" xfId="42" applyFont="1" applyBorder="1" applyAlignment="1" applyProtection="1">
      <alignment vertical="top" wrapText="1"/>
    </xf>
    <xf numFmtId="0" fontId="35" fillId="0" borderId="66" xfId="42" applyFont="1" applyBorder="1" applyAlignment="1" applyProtection="1">
      <alignment vertical="top" wrapText="1"/>
    </xf>
    <xf numFmtId="0" fontId="35" fillId="0" borderId="41" xfId="43" applyFont="1" applyBorder="1" applyProtection="1"/>
    <xf numFmtId="0" fontId="35" fillId="0" borderId="66" xfId="43" applyFont="1" applyBorder="1" applyProtection="1"/>
    <xf numFmtId="0" fontId="35" fillId="0" borderId="66" xfId="43" applyFont="1" applyBorder="1" applyAlignment="1" applyProtection="1">
      <alignment vertical="top" wrapText="1"/>
    </xf>
    <xf numFmtId="0" fontId="41" fillId="0" borderId="66" xfId="41" applyBorder="1" applyProtection="1"/>
    <xf numFmtId="0" fontId="35" fillId="0" borderId="66" xfId="43" applyFont="1" applyFill="1" applyBorder="1" applyAlignment="1" applyProtection="1">
      <alignment wrapText="1"/>
    </xf>
    <xf numFmtId="0" fontId="35" fillId="0" borderId="174" xfId="43" applyFont="1" applyFill="1" applyBorder="1" applyAlignment="1" applyProtection="1">
      <alignment wrapText="1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22" fillId="0" borderId="0" xfId="0" applyFont="1" applyBorder="1" applyAlignment="1">
      <alignment horizontal="left"/>
    </xf>
    <xf numFmtId="0" fontId="35" fillId="0" borderId="66" xfId="0" applyFont="1" applyBorder="1" applyAlignment="1">
      <alignment horizontal="right" vertical="center"/>
    </xf>
    <xf numFmtId="0" fontId="35" fillId="0" borderId="164" xfId="0" applyFont="1" applyBorder="1" applyAlignment="1">
      <alignment horizontal="right" vertical="center"/>
    </xf>
    <xf numFmtId="0" fontId="22" fillId="0" borderId="173" xfId="0" applyFont="1" applyBorder="1" applyAlignment="1">
      <alignment horizontal="left"/>
    </xf>
    <xf numFmtId="0" fontId="1" fillId="0" borderId="0" xfId="43" applyFont="1" applyFill="1" applyBorder="1" applyAlignment="1" applyProtection="1">
      <alignment horizontal="left" vertical="top" wrapText="1"/>
    </xf>
    <xf numFmtId="0" fontId="1" fillId="0" borderId="45" xfId="43" applyFont="1" applyFill="1" applyBorder="1" applyAlignment="1" applyProtection="1">
      <alignment horizontal="left" vertical="top" wrapText="1"/>
    </xf>
    <xf numFmtId="0" fontId="1" fillId="29" borderId="167" xfId="43" applyFont="1" applyFill="1" applyBorder="1" applyAlignment="1" applyProtection="1">
      <alignment vertical="center" wrapText="1"/>
      <protection locked="0"/>
    </xf>
    <xf numFmtId="0" fontId="1" fillId="29" borderId="169" xfId="43" applyFont="1" applyFill="1" applyBorder="1" applyAlignment="1" applyProtection="1">
      <alignment horizontal="left" vertical="center" wrapText="1"/>
      <protection locked="0"/>
    </xf>
    <xf numFmtId="0" fontId="41" fillId="0" borderId="0" xfId="41" applyBorder="1" applyAlignment="1">
      <alignment vertical="top" wrapText="1"/>
    </xf>
    <xf numFmtId="0" fontId="24" fillId="0" borderId="0" xfId="43" applyFont="1" applyBorder="1" applyAlignment="1" applyProtection="1">
      <alignment horizontal="left" vertical="top" wrapText="1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3" fontId="27" fillId="0" borderId="0" xfId="0" applyNumberFormat="1" applyFont="1" applyBorder="1"/>
    <xf numFmtId="4" fontId="27" fillId="0" borderId="0" xfId="0" applyNumberFormat="1" applyFont="1" applyBorder="1"/>
    <xf numFmtId="0" fontId="0" fillId="0" borderId="0" xfId="0" applyBorder="1"/>
    <xf numFmtId="0" fontId="19" fillId="0" borderId="0" xfId="0" applyFont="1" applyBorder="1"/>
    <xf numFmtId="0" fontId="25" fillId="0" borderId="0" xfId="0" applyFont="1" applyBorder="1" applyAlignment="1">
      <alignment horizontal="right" vertical="center"/>
    </xf>
    <xf numFmtId="14" fontId="25" fillId="0" borderId="0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0" fillId="0" borderId="0" xfId="0" applyFill="1" applyBorder="1"/>
    <xf numFmtId="0" fontId="25" fillId="0" borderId="173" xfId="0" applyFont="1" applyBorder="1" applyAlignment="1">
      <alignment horizontal="left" vertical="center" wrapText="1"/>
    </xf>
    <xf numFmtId="14" fontId="23" fillId="0" borderId="0" xfId="43" applyNumberFormat="1" applyFill="1" applyBorder="1" applyAlignment="1" applyProtection="1">
      <alignment horizontal="left"/>
    </xf>
    <xf numFmtId="0" fontId="23" fillId="0" borderId="0" xfId="43" applyFill="1" applyBorder="1" applyAlignment="1" applyProtection="1"/>
    <xf numFmtId="0" fontId="24" fillId="0" borderId="57" xfId="43" applyFont="1" applyBorder="1" applyAlignment="1" applyProtection="1">
      <alignment horizontal="left" vertical="top"/>
    </xf>
    <xf numFmtId="0" fontId="35" fillId="0" borderId="45" xfId="43" applyFont="1" applyBorder="1" applyAlignment="1" applyProtection="1">
      <alignment horizontal="left"/>
    </xf>
    <xf numFmtId="0" fontId="35" fillId="0" borderId="45" xfId="43" applyFont="1" applyFill="1" applyBorder="1" applyAlignment="1" applyProtection="1">
      <alignment horizontal="right"/>
    </xf>
    <xf numFmtId="0" fontId="24" fillId="0" borderId="166" xfId="42" applyFont="1" applyBorder="1" applyAlignment="1" applyProtection="1">
      <alignment horizontal="left" vertical="top" wrapText="1"/>
    </xf>
    <xf numFmtId="0" fontId="24" fillId="0" borderId="45" xfId="42" applyFont="1" applyBorder="1" applyAlignment="1" applyProtection="1">
      <alignment horizontal="center" vertical="top" wrapText="1"/>
    </xf>
    <xf numFmtId="0" fontId="24" fillId="0" borderId="45" xfId="42" applyFont="1" applyFill="1" applyBorder="1" applyAlignment="1" applyProtection="1">
      <alignment horizontal="center" vertical="top" wrapText="1"/>
    </xf>
    <xf numFmtId="0" fontId="24" fillId="0" borderId="45" xfId="42" applyFont="1" applyBorder="1" applyAlignment="1" applyProtection="1">
      <alignment vertical="top" wrapText="1"/>
    </xf>
    <xf numFmtId="0" fontId="35" fillId="0" borderId="45" xfId="42" applyFont="1" applyBorder="1" applyAlignment="1" applyProtection="1">
      <alignment vertical="top" wrapText="1"/>
    </xf>
    <xf numFmtId="0" fontId="1" fillId="0" borderId="45" xfId="47" applyBorder="1"/>
    <xf numFmtId="0" fontId="35" fillId="0" borderId="174" xfId="42" applyFont="1" applyBorder="1" applyAlignment="1" applyProtection="1">
      <alignment vertical="top" wrapText="1"/>
    </xf>
    <xf numFmtId="0" fontId="1" fillId="27" borderId="18" xfId="0" applyFont="1" applyFill="1" applyBorder="1"/>
    <xf numFmtId="0" fontId="30" fillId="0" borderId="27" xfId="0" applyFont="1" applyBorder="1" applyAlignment="1">
      <alignment horizontal="left" vertical="center" wrapText="1"/>
    </xf>
    <xf numFmtId="14" fontId="30" fillId="0" borderId="27" xfId="0" applyNumberFormat="1" applyFont="1" applyBorder="1" applyAlignment="1" applyProtection="1">
      <alignment horizontal="right" vertical="center" wrapText="1"/>
      <protection locked="0"/>
    </xf>
    <xf numFmtId="14" fontId="30" fillId="0" borderId="27" xfId="0" applyNumberFormat="1" applyFont="1" applyBorder="1" applyAlignment="1" applyProtection="1">
      <alignment horizontal="left" vertical="center" wrapText="1"/>
      <protection locked="0"/>
    </xf>
    <xf numFmtId="49" fontId="25" fillId="0" borderId="0" xfId="0" applyNumberFormat="1" applyFont="1"/>
    <xf numFmtId="0" fontId="27" fillId="0" borderId="72" xfId="0" applyFont="1" applyBorder="1" applyAlignment="1">
      <alignment horizontal="center" vertical="center" wrapText="1"/>
    </xf>
    <xf numFmtId="14" fontId="30" fillId="27" borderId="164" xfId="0" applyNumberFormat="1" applyFont="1" applyFill="1" applyBorder="1" applyAlignment="1" applyProtection="1">
      <alignment horizontal="right" wrapText="1"/>
      <protection locked="0"/>
    </xf>
    <xf numFmtId="0" fontId="30" fillId="0" borderId="27" xfId="0" applyFont="1" applyBorder="1" applyAlignment="1">
      <alignment horizontal="left" wrapText="1"/>
    </xf>
    <xf numFmtId="0" fontId="27" fillId="0" borderId="66" xfId="0" applyFont="1" applyBorder="1" applyAlignment="1">
      <alignment horizontal="center" vertical="center" wrapText="1"/>
    </xf>
    <xf numFmtId="0" fontId="27" fillId="0" borderId="17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3" fontId="27" fillId="0" borderId="57" xfId="0" applyNumberFormat="1" applyFont="1" applyBorder="1"/>
    <xf numFmtId="0" fontId="0" fillId="0" borderId="57" xfId="0" applyBorder="1"/>
    <xf numFmtId="0" fontId="27" fillId="0" borderId="182" xfId="0" applyFont="1" applyBorder="1" applyAlignment="1">
      <alignment horizontal="center" vertical="center" wrapText="1"/>
    </xf>
    <xf numFmtId="9" fontId="27" fillId="0" borderId="0" xfId="0" applyNumberFormat="1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3" fontId="27" fillId="0" borderId="18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7" fillId="0" borderId="57" xfId="0" applyFont="1" applyBorder="1" applyAlignment="1">
      <alignment horizontal="center" vertical="center" wrapText="1"/>
    </xf>
    <xf numFmtId="3" fontId="27" fillId="0" borderId="57" xfId="0" applyNumberFormat="1" applyFont="1" applyBorder="1" applyAlignment="1">
      <alignment horizontal="center" vertical="center" wrapText="1"/>
    </xf>
    <xf numFmtId="0" fontId="0" fillId="0" borderId="57" xfId="0" applyBorder="1" applyAlignment="1">
      <alignment wrapText="1"/>
    </xf>
    <xf numFmtId="0" fontId="1" fillId="0" borderId="10" xfId="0" applyFont="1" applyBorder="1" applyAlignment="1">
      <alignment horizontal="left" vertical="center" wrapText="1"/>
    </xf>
    <xf numFmtId="14" fontId="27" fillId="27" borderId="37" xfId="0" applyNumberFormat="1" applyFont="1" applyFill="1" applyBorder="1" applyAlignment="1">
      <alignment horizontal="left" vertical="top" wrapText="1"/>
    </xf>
    <xf numFmtId="0" fontId="27" fillId="27" borderId="38" xfId="0" applyFont="1" applyFill="1" applyBorder="1" applyAlignment="1">
      <alignment horizontal="right"/>
    </xf>
    <xf numFmtId="0" fontId="1" fillId="29" borderId="39" xfId="0" applyFont="1" applyFill="1" applyBorder="1" applyAlignment="1" applyProtection="1">
      <alignment wrapText="1"/>
      <protection locked="0"/>
    </xf>
    <xf numFmtId="14" fontId="30" fillId="0" borderId="0" xfId="0" applyNumberFormat="1" applyFont="1" applyBorder="1" applyAlignment="1">
      <alignment horizontal="right" vertical="center" wrapText="1"/>
    </xf>
    <xf numFmtId="0" fontId="22" fillId="27" borderId="58" xfId="0" applyFont="1" applyFill="1" applyBorder="1"/>
    <xf numFmtId="0" fontId="36" fillId="0" borderId="58" xfId="0" applyFont="1" applyBorder="1"/>
    <xf numFmtId="0" fontId="1" fillId="29" borderId="0" xfId="0" applyFont="1" applyFill="1"/>
    <xf numFmtId="3" fontId="0" fillId="29" borderId="0" xfId="0" applyNumberFormat="1" applyFill="1" applyAlignment="1">
      <alignment horizontal="right"/>
    </xf>
    <xf numFmtId="0" fontId="27" fillId="29" borderId="0" xfId="0" applyFont="1" applyFill="1"/>
    <xf numFmtId="0" fontId="1" fillId="29" borderId="179" xfId="0" applyFont="1" applyFill="1" applyBorder="1" applyAlignment="1" applyProtection="1">
      <alignment horizontal="center" wrapText="1"/>
      <protection locked="0"/>
    </xf>
    <xf numFmtId="0" fontId="23" fillId="29" borderId="179" xfId="0" applyFont="1" applyFill="1" applyBorder="1" applyAlignment="1" applyProtection="1">
      <alignment horizontal="center" wrapText="1"/>
      <protection locked="0"/>
    </xf>
    <xf numFmtId="0" fontId="23" fillId="29" borderId="161" xfId="0" applyFont="1" applyFill="1" applyBorder="1" applyAlignment="1" applyProtection="1">
      <alignment horizontal="center" wrapText="1"/>
      <protection locked="0"/>
    </xf>
    <xf numFmtId="0" fontId="1" fillId="29" borderId="186" xfId="0" applyFont="1" applyFill="1" applyBorder="1" applyAlignment="1" applyProtection="1">
      <alignment horizontal="center" wrapText="1"/>
      <protection locked="0"/>
    </xf>
    <xf numFmtId="0" fontId="1" fillId="29" borderId="187" xfId="0" applyFont="1" applyFill="1" applyBorder="1" applyAlignment="1" applyProtection="1">
      <alignment horizontal="center" wrapText="1"/>
      <protection locked="0"/>
    </xf>
    <xf numFmtId="0" fontId="23" fillId="29" borderId="169" xfId="0" applyFont="1" applyFill="1" applyBorder="1" applyAlignment="1" applyProtection="1">
      <alignment horizontal="center" wrapText="1"/>
      <protection locked="0"/>
    </xf>
    <xf numFmtId="0" fontId="23" fillId="29" borderId="188" xfId="0" applyFont="1" applyFill="1" applyBorder="1" applyAlignment="1" applyProtection="1">
      <alignment horizontal="center" wrapText="1"/>
      <protection locked="0"/>
    </xf>
    <xf numFmtId="42" fontId="23" fillId="29" borderId="59" xfId="35" applyNumberFormat="1" applyFont="1" applyFill="1" applyBorder="1" applyProtection="1">
      <protection locked="0"/>
    </xf>
    <xf numFmtId="42" fontId="23" fillId="29" borderId="40" xfId="35" applyNumberFormat="1" applyFont="1" applyFill="1" applyBorder="1" applyProtection="1">
      <protection locked="0"/>
    </xf>
    <xf numFmtId="42" fontId="23" fillId="29" borderId="42" xfId="35" applyNumberFormat="1" applyFont="1" applyFill="1" applyBorder="1" applyProtection="1">
      <protection locked="0"/>
    </xf>
    <xf numFmtId="0" fontId="27" fillId="0" borderId="0" xfId="0" applyFont="1" applyBorder="1"/>
    <xf numFmtId="0" fontId="23" fillId="0" borderId="58" xfId="0" applyFont="1" applyBorder="1" applyAlignment="1">
      <alignment horizontal="left" vertical="center" wrapText="1"/>
    </xf>
    <xf numFmtId="3" fontId="27" fillId="24" borderId="85" xfId="0" applyNumberFormat="1" applyFont="1" applyFill="1" applyBorder="1" applyAlignment="1" applyProtection="1">
      <alignment horizontal="center" vertical="center"/>
      <protection locked="0"/>
    </xf>
    <xf numFmtId="3" fontId="27" fillId="24" borderId="86" xfId="0" applyNumberFormat="1" applyFont="1" applyFill="1" applyBorder="1" applyAlignment="1" applyProtection="1">
      <alignment horizontal="center" vertical="center"/>
      <protection locked="0"/>
    </xf>
    <xf numFmtId="3" fontId="27" fillId="24" borderId="87" xfId="0" applyNumberFormat="1" applyFont="1" applyFill="1" applyBorder="1" applyAlignment="1" applyProtection="1">
      <alignment horizontal="center" vertical="center"/>
      <protection locked="0"/>
    </xf>
    <xf numFmtId="0" fontId="1" fillId="0" borderId="157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156" xfId="0" applyFont="1" applyBorder="1" applyAlignment="1" applyProtection="1">
      <alignment horizontal="center" vertical="center"/>
      <protection locked="0"/>
    </xf>
    <xf numFmtId="0" fontId="27" fillId="0" borderId="88" xfId="0" applyFont="1" applyBorder="1" applyAlignment="1" applyProtection="1">
      <alignment horizontal="center" vertical="center"/>
      <protection locked="0"/>
    </xf>
    <xf numFmtId="0" fontId="27" fillId="0" borderId="93" xfId="0" applyFont="1" applyBorder="1" applyAlignment="1" applyProtection="1">
      <alignment horizontal="center" vertical="center"/>
      <protection locked="0"/>
    </xf>
    <xf numFmtId="0" fontId="27" fillId="0" borderId="94" xfId="0" applyFont="1" applyBorder="1" applyAlignment="1" applyProtection="1">
      <alignment horizontal="center" vertical="center"/>
      <protection locked="0"/>
    </xf>
    <xf numFmtId="0" fontId="27" fillId="0" borderId="95" xfId="0" applyFont="1" applyBorder="1" applyAlignment="1" applyProtection="1">
      <alignment horizontal="center" vertical="center"/>
      <protection locked="0"/>
    </xf>
    <xf numFmtId="14" fontId="30" fillId="0" borderId="27" xfId="0" applyNumberFormat="1" applyFont="1" applyBorder="1" applyAlignment="1" applyProtection="1">
      <alignment horizontal="right" vertical="center" wrapText="1"/>
      <protection locked="0"/>
    </xf>
    <xf numFmtId="3" fontId="27" fillId="24" borderId="81" xfId="0" applyNumberFormat="1" applyFont="1" applyFill="1" applyBorder="1" applyAlignment="1" applyProtection="1">
      <alignment horizontal="center" vertical="center"/>
      <protection locked="0"/>
    </xf>
    <xf numFmtId="3" fontId="27" fillId="24" borderId="100" xfId="0" applyNumberFormat="1" applyFont="1" applyFill="1" applyBorder="1" applyAlignment="1" applyProtection="1">
      <alignment horizontal="center" vertical="center"/>
      <protection locked="0"/>
    </xf>
    <xf numFmtId="0" fontId="27" fillId="0" borderId="96" xfId="0" applyFont="1" applyBorder="1" applyAlignment="1" applyProtection="1">
      <alignment horizontal="center" vertical="center"/>
      <protection locked="0"/>
    </xf>
    <xf numFmtId="0" fontId="23" fillId="0" borderId="82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3" fontId="27" fillId="0" borderId="0" xfId="0" applyNumberFormat="1" applyFont="1" applyAlignment="1" applyProtection="1">
      <alignment horizontal="center" vertical="center"/>
      <protection locked="0"/>
    </xf>
    <xf numFmtId="0" fontId="27" fillId="0" borderId="88" xfId="0" applyFont="1" applyBorder="1" applyAlignment="1">
      <alignment horizontal="center" vertical="center"/>
    </xf>
    <xf numFmtId="1" fontId="27" fillId="24" borderId="85" xfId="0" applyNumberFormat="1" applyFont="1" applyFill="1" applyBorder="1" applyAlignment="1" applyProtection="1">
      <alignment horizontal="center" vertical="center"/>
      <protection locked="0"/>
    </xf>
    <xf numFmtId="1" fontId="27" fillId="24" borderId="86" xfId="0" applyNumberFormat="1" applyFont="1" applyFill="1" applyBorder="1" applyAlignment="1" applyProtection="1">
      <alignment horizontal="center" vertical="center"/>
      <protection locked="0"/>
    </xf>
    <xf numFmtId="1" fontId="27" fillId="24" borderId="87" xfId="0" applyNumberFormat="1" applyFont="1" applyFill="1" applyBorder="1" applyAlignment="1" applyProtection="1">
      <alignment horizontal="center" vertical="center"/>
      <protection locked="0"/>
    </xf>
    <xf numFmtId="0" fontId="19" fillId="0" borderId="97" xfId="0" applyFont="1" applyBorder="1" applyAlignment="1" applyProtection="1">
      <alignment horizontal="center" vertical="center"/>
      <protection locked="0"/>
    </xf>
    <xf numFmtId="0" fontId="19" fillId="0" borderId="98" xfId="0" applyFont="1" applyBorder="1" applyAlignment="1" applyProtection="1">
      <alignment horizontal="center" vertical="center"/>
      <protection locked="0"/>
    </xf>
    <xf numFmtId="0" fontId="19" fillId="0" borderId="99" xfId="0" applyFont="1" applyBorder="1" applyAlignment="1" applyProtection="1">
      <alignment horizontal="center" vertical="center"/>
      <protection locked="0"/>
    </xf>
    <xf numFmtId="0" fontId="27" fillId="24" borderId="91" xfId="0" applyFont="1" applyFill="1" applyBorder="1" applyAlignment="1" applyProtection="1">
      <alignment horizontal="center" vertical="center" wrapText="1"/>
      <protection locked="0"/>
    </xf>
    <xf numFmtId="0" fontId="28" fillId="24" borderId="92" xfId="0" applyFont="1" applyFill="1" applyBorder="1" applyAlignment="1" applyProtection="1">
      <alignment horizontal="center" vertical="center" wrapText="1"/>
      <protection locked="0"/>
    </xf>
    <xf numFmtId="0" fontId="19" fillId="0" borderId="9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91" xfId="0" applyFont="1" applyBorder="1" applyAlignment="1">
      <alignment horizontal="center" vertical="center"/>
    </xf>
    <xf numFmtId="0" fontId="1" fillId="0" borderId="83" xfId="0" applyFont="1" applyBorder="1" applyAlignment="1" applyProtection="1">
      <alignment horizontal="center" vertical="center"/>
      <protection locked="0"/>
    </xf>
    <xf numFmtId="0" fontId="1" fillId="0" borderId="82" xfId="0" applyFont="1" applyBorder="1" applyAlignment="1" applyProtection="1">
      <alignment horizontal="center" vertical="center"/>
      <protection locked="0"/>
    </xf>
    <xf numFmtId="0" fontId="23" fillId="0" borderId="84" xfId="0" applyFont="1" applyBorder="1" applyAlignment="1" applyProtection="1">
      <alignment horizontal="center" vertical="center"/>
      <protection locked="0"/>
    </xf>
    <xf numFmtId="0" fontId="27" fillId="0" borderId="93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7" fillId="0" borderId="95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27" fillId="0" borderId="96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 wrapText="1"/>
    </xf>
    <xf numFmtId="0" fontId="27" fillId="0" borderId="103" xfId="0" applyFont="1" applyBorder="1" applyAlignment="1">
      <alignment horizontal="left"/>
    </xf>
    <xf numFmtId="0" fontId="27" fillId="0" borderId="28" xfId="0" applyFont="1" applyBorder="1" applyAlignment="1">
      <alignment horizontal="left"/>
    </xf>
    <xf numFmtId="3" fontId="29" fillId="0" borderId="148" xfId="0" applyNumberFormat="1" applyFont="1" applyBorder="1" applyAlignment="1">
      <alignment horizontal="center" vertical="center" textRotation="90" wrapText="1"/>
    </xf>
    <xf numFmtId="3" fontId="29" fillId="0" borderId="141" xfId="0" applyNumberFormat="1" applyFont="1" applyBorder="1" applyAlignment="1">
      <alignment horizontal="center" vertical="center" textRotation="90" wrapText="1"/>
    </xf>
    <xf numFmtId="3" fontId="29" fillId="0" borderId="134" xfId="0" applyNumberFormat="1" applyFont="1" applyBorder="1" applyAlignment="1">
      <alignment horizontal="center" vertical="center" textRotation="90" wrapText="1"/>
    </xf>
    <xf numFmtId="3" fontId="29" fillId="0" borderId="147" xfId="0" applyNumberFormat="1" applyFont="1" applyBorder="1" applyAlignment="1">
      <alignment horizontal="center" vertical="center" textRotation="90" wrapText="1"/>
    </xf>
    <xf numFmtId="3" fontId="29" fillId="0" borderId="145" xfId="0" applyNumberFormat="1" applyFont="1" applyBorder="1" applyAlignment="1">
      <alignment horizontal="center" vertical="center" textRotation="90" wrapText="1"/>
    </xf>
    <xf numFmtId="3" fontId="29" fillId="0" borderId="146" xfId="0" applyNumberFormat="1" applyFont="1" applyBorder="1" applyAlignment="1">
      <alignment horizontal="center" vertical="center" textRotation="90" wrapText="1"/>
    </xf>
    <xf numFmtId="3" fontId="29" fillId="0" borderId="153" xfId="0" applyNumberFormat="1" applyFont="1" applyBorder="1" applyAlignment="1">
      <alignment horizontal="center" vertical="center" textRotation="90" wrapText="1"/>
    </xf>
    <xf numFmtId="3" fontId="29" fillId="0" borderId="154" xfId="0" applyNumberFormat="1" applyFont="1" applyBorder="1" applyAlignment="1">
      <alignment horizontal="center" vertical="center" textRotation="90" wrapText="1"/>
    </xf>
    <xf numFmtId="3" fontId="27" fillId="0" borderId="144" xfId="0" applyNumberFormat="1" applyFont="1" applyBorder="1" applyAlignment="1">
      <alignment horizontal="center" vertical="center" textRotation="90" wrapText="1"/>
    </xf>
    <xf numFmtId="3" fontId="27" fillId="0" borderId="155" xfId="0" applyNumberFormat="1" applyFont="1" applyBorder="1" applyAlignment="1">
      <alignment horizontal="center" vertical="center" textRotation="90" wrapText="1"/>
    </xf>
    <xf numFmtId="3" fontId="27" fillId="0" borderId="139" xfId="0" applyNumberFormat="1" applyFont="1" applyBorder="1" applyAlignment="1">
      <alignment horizontal="center" vertical="center" wrapText="1"/>
    </xf>
    <xf numFmtId="0" fontId="1" fillId="0" borderId="139" xfId="0" applyFont="1" applyBorder="1" applyAlignment="1">
      <alignment horizontal="center" vertical="center" wrapText="1"/>
    </xf>
    <xf numFmtId="3" fontId="27" fillId="0" borderId="138" xfId="0" applyNumberFormat="1" applyFont="1" applyBorder="1" applyAlignment="1">
      <alignment horizontal="center" vertical="center" wrapText="1"/>
    </xf>
    <xf numFmtId="0" fontId="1" fillId="0" borderId="140" xfId="0" applyFont="1" applyBorder="1" applyAlignment="1">
      <alignment horizontal="center" vertical="center" wrapText="1"/>
    </xf>
    <xf numFmtId="0" fontId="1" fillId="0" borderId="138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150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151" xfId="0" applyFont="1" applyBorder="1" applyAlignment="1">
      <alignment horizontal="center" vertical="center" wrapText="1"/>
    </xf>
    <xf numFmtId="165" fontId="21" fillId="0" borderId="76" xfId="0" applyNumberFormat="1" applyFont="1" applyBorder="1" applyAlignment="1">
      <alignment horizontal="left" vertical="center"/>
    </xf>
    <xf numFmtId="165" fontId="21" fillId="0" borderId="77" xfId="0" applyNumberFormat="1" applyFont="1" applyBorder="1" applyAlignment="1">
      <alignment horizontal="left" vertical="center"/>
    </xf>
    <xf numFmtId="165" fontId="21" fillId="0" borderId="39" xfId="0" applyNumberFormat="1" applyFont="1" applyBorder="1" applyAlignment="1">
      <alignment horizontal="left" vertical="center"/>
    </xf>
    <xf numFmtId="165" fontId="21" fillId="0" borderId="29" xfId="0" applyNumberFormat="1" applyFont="1" applyBorder="1" applyAlignment="1">
      <alignment horizontal="left" vertical="center"/>
    </xf>
    <xf numFmtId="0" fontId="27" fillId="0" borderId="56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7" fillId="0" borderId="138" xfId="0" applyFont="1" applyBorder="1" applyAlignment="1">
      <alignment horizontal="center" vertical="center" wrapText="1"/>
    </xf>
    <xf numFmtId="0" fontId="27" fillId="0" borderId="139" xfId="0" applyFont="1" applyBorder="1" applyAlignment="1">
      <alignment horizontal="center" vertical="center" wrapText="1"/>
    </xf>
    <xf numFmtId="0" fontId="0" fillId="0" borderId="139" xfId="0" applyBorder="1" applyAlignment="1">
      <alignment horizontal="center" vertical="center" wrapText="1"/>
    </xf>
    <xf numFmtId="3" fontId="27" fillId="0" borderId="152" xfId="0" applyNumberFormat="1" applyFont="1" applyBorder="1" applyAlignment="1">
      <alignment horizontal="center" vertical="center" textRotation="90" wrapText="1"/>
    </xf>
    <xf numFmtId="0" fontId="27" fillId="0" borderId="101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27" fillId="0" borderId="142" xfId="0" applyFont="1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3" fontId="27" fillId="0" borderId="149" xfId="0" applyNumberFormat="1" applyFont="1" applyBorder="1" applyAlignment="1">
      <alignment horizontal="center" vertical="center" textRotation="90" wrapText="1"/>
    </xf>
    <xf numFmtId="3" fontId="24" fillId="0" borderId="138" xfId="0" applyNumberFormat="1" applyFont="1" applyBorder="1" applyAlignment="1">
      <alignment horizontal="center" vertical="center" wrapText="1"/>
    </xf>
    <xf numFmtId="3" fontId="24" fillId="0" borderId="139" xfId="0" applyNumberFormat="1" applyFont="1" applyBorder="1" applyAlignment="1">
      <alignment horizontal="center" vertical="center" wrapText="1"/>
    </xf>
    <xf numFmtId="0" fontId="35" fillId="0" borderId="139" xfId="0" applyFont="1" applyBorder="1" applyAlignment="1">
      <alignment horizontal="center" vertical="center" wrapText="1"/>
    </xf>
    <xf numFmtId="0" fontId="35" fillId="0" borderId="143" xfId="0" applyFont="1" applyBorder="1" applyAlignment="1">
      <alignment horizontal="center" vertical="center" wrapText="1"/>
    </xf>
    <xf numFmtId="0" fontId="35" fillId="0" borderId="138" xfId="0" applyFont="1" applyBorder="1" applyAlignment="1">
      <alignment horizontal="center" vertical="center" wrapText="1"/>
    </xf>
    <xf numFmtId="3" fontId="27" fillId="0" borderId="142" xfId="0" applyNumberFormat="1" applyFont="1" applyBorder="1" applyAlignment="1">
      <alignment horizontal="center" vertical="center" wrapText="1"/>
    </xf>
    <xf numFmtId="0" fontId="1" fillId="0" borderId="143" xfId="0" applyFont="1" applyBorder="1" applyAlignment="1">
      <alignment horizontal="center" vertical="center" wrapText="1"/>
    </xf>
    <xf numFmtId="0" fontId="1" fillId="0" borderId="142" xfId="0" applyFont="1" applyBorder="1" applyAlignment="1">
      <alignment horizontal="center" vertical="center" wrapText="1"/>
    </xf>
    <xf numFmtId="0" fontId="0" fillId="0" borderId="140" xfId="0" applyBorder="1" applyAlignment="1">
      <alignment horizontal="center" vertical="center" wrapText="1"/>
    </xf>
    <xf numFmtId="14" fontId="27" fillId="27" borderId="101" xfId="0" applyNumberFormat="1" applyFont="1" applyFill="1" applyBorder="1" applyAlignment="1">
      <alignment horizontal="center" vertical="top" wrapText="1"/>
    </xf>
    <xf numFmtId="14" fontId="27" fillId="27" borderId="7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2" fillId="27" borderId="0" xfId="40" applyFont="1" applyFill="1"/>
    <xf numFmtId="0" fontId="22" fillId="27" borderId="0" xfId="0" applyFont="1" applyFill="1" applyAlignment="1" applyProtection="1">
      <alignment wrapText="1"/>
      <protection locked="0"/>
    </xf>
    <xf numFmtId="0" fontId="0" fillId="27" borderId="0" xfId="0" applyFill="1" applyAlignment="1">
      <alignment wrapText="1"/>
    </xf>
    <xf numFmtId="14" fontId="27" fillId="27" borderId="0" xfId="0" applyNumberFormat="1" applyFont="1" applyFill="1" applyAlignment="1">
      <alignment horizontal="right" vertical="center" wrapText="1"/>
    </xf>
    <xf numFmtId="0" fontId="27" fillId="27" borderId="0" xfId="0" applyFont="1" applyFill="1" applyAlignment="1">
      <alignment wrapText="1"/>
    </xf>
    <xf numFmtId="0" fontId="27" fillId="27" borderId="0" xfId="40" applyFont="1" applyFill="1" applyAlignment="1">
      <alignment horizontal="center" vertical="top" wrapText="1"/>
    </xf>
    <xf numFmtId="14" fontId="0" fillId="27" borderId="65" xfId="0" applyNumberFormat="1" applyFill="1" applyBorder="1" applyAlignment="1">
      <alignment horizontal="right" vertical="center" wrapText="1"/>
    </xf>
    <xf numFmtId="0" fontId="27" fillId="0" borderId="69" xfId="0" applyFont="1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27" fillId="0" borderId="107" xfId="0" applyFont="1" applyBorder="1" applyAlignment="1">
      <alignment horizontal="center" vertical="center" wrapText="1"/>
    </xf>
    <xf numFmtId="0" fontId="27" fillId="0" borderId="89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7" fillId="0" borderId="105" xfId="0" applyFont="1" applyBorder="1" applyAlignment="1">
      <alignment horizontal="center" vertical="center" wrapText="1"/>
    </xf>
    <xf numFmtId="0" fontId="27" fillId="0" borderId="88" xfId="0" applyFont="1" applyBorder="1" applyAlignment="1">
      <alignment horizontal="center" vertical="center" wrapText="1"/>
    </xf>
    <xf numFmtId="0" fontId="27" fillId="0" borderId="106" xfId="0" applyFont="1" applyBorder="1" applyAlignment="1">
      <alignment horizontal="center" vertical="center" wrapText="1"/>
    </xf>
    <xf numFmtId="0" fontId="27" fillId="0" borderId="180" xfId="0" applyFont="1" applyBorder="1" applyAlignment="1">
      <alignment horizontal="center" vertical="center" wrapText="1"/>
    </xf>
    <xf numFmtId="0" fontId="27" fillId="0" borderId="181" xfId="0" applyFont="1" applyBorder="1" applyAlignment="1">
      <alignment horizontal="center" vertical="center" wrapText="1"/>
    </xf>
    <xf numFmtId="0" fontId="25" fillId="0" borderId="97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7" fillId="0" borderId="162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163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left"/>
    </xf>
    <xf numFmtId="14" fontId="30" fillId="27" borderId="173" xfId="0" applyNumberFormat="1" applyFont="1" applyFill="1" applyBorder="1" applyAlignment="1" applyProtection="1">
      <alignment horizontal="left" wrapText="1"/>
      <protection locked="0"/>
    </xf>
    <xf numFmtId="0" fontId="27" fillId="0" borderId="57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9" borderId="170" xfId="43" applyFont="1" applyFill="1" applyBorder="1" applyAlignment="1" applyProtection="1">
      <alignment horizontal="left" vertical="center"/>
      <protection locked="0"/>
    </xf>
    <xf numFmtId="0" fontId="0" fillId="0" borderId="171" xfId="0" applyBorder="1" applyAlignment="1">
      <alignment horizontal="left" vertical="center"/>
    </xf>
    <xf numFmtId="0" fontId="27" fillId="0" borderId="72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4" fontId="27" fillId="0" borderId="177" xfId="0" applyNumberFormat="1" applyFont="1" applyBorder="1" applyAlignment="1">
      <alignment horizontal="center"/>
    </xf>
    <xf numFmtId="4" fontId="0" fillId="0" borderId="178" xfId="0" applyNumberFormat="1" applyBorder="1" applyAlignment="1">
      <alignment horizontal="center"/>
    </xf>
    <xf numFmtId="0" fontId="1" fillId="29" borderId="168" xfId="0" applyFont="1" applyFill="1" applyBorder="1" applyAlignment="1" applyProtection="1">
      <alignment vertical="center"/>
      <protection locked="0"/>
    </xf>
    <xf numFmtId="0" fontId="0" fillId="29" borderId="179" xfId="0" applyFill="1" applyBorder="1" applyAlignment="1">
      <alignment vertical="center"/>
    </xf>
    <xf numFmtId="0" fontId="0" fillId="29" borderId="168" xfId="0" applyFill="1" applyBorder="1" applyAlignment="1" applyProtection="1">
      <alignment vertical="center"/>
      <protection locked="0"/>
    </xf>
    <xf numFmtId="0" fontId="0" fillId="0" borderId="175" xfId="0" applyBorder="1" applyAlignment="1">
      <alignment horizontal="center" vertical="center" wrapText="1"/>
    </xf>
    <xf numFmtId="0" fontId="35" fillId="0" borderId="57" xfId="42" applyFont="1" applyBorder="1" applyAlignment="1" applyProtection="1">
      <alignment horizontal="left" vertical="top" wrapText="1"/>
    </xf>
    <xf numFmtId="0" fontId="35" fillId="0" borderId="0" xfId="42" applyFont="1" applyBorder="1" applyAlignment="1" applyProtection="1">
      <alignment horizontal="left" vertical="top" wrapText="1"/>
    </xf>
    <xf numFmtId="0" fontId="41" fillId="0" borderId="0" xfId="41" applyBorder="1" applyAlignment="1">
      <alignment vertical="top" wrapText="1"/>
    </xf>
    <xf numFmtId="0" fontId="24" fillId="0" borderId="57" xfId="42" applyFont="1" applyBorder="1" applyAlignment="1" applyProtection="1">
      <alignment vertical="top" wrapText="1"/>
    </xf>
    <xf numFmtId="0" fontId="24" fillId="0" borderId="0" xfId="42" applyFont="1" applyBorder="1" applyAlignment="1" applyProtection="1">
      <alignment vertical="top" wrapText="1"/>
    </xf>
    <xf numFmtId="0" fontId="0" fillId="0" borderId="163" xfId="0" applyBorder="1" applyAlignment="1">
      <alignment horizontal="center" vertical="center" wrapText="1"/>
    </xf>
    <xf numFmtId="0" fontId="19" fillId="0" borderId="0" xfId="0" applyFont="1" applyAlignment="1"/>
    <xf numFmtId="0" fontId="0" fillId="0" borderId="0" xfId="0" applyAlignment="1"/>
    <xf numFmtId="0" fontId="27" fillId="0" borderId="183" xfId="0" applyFont="1" applyBorder="1" applyAlignment="1">
      <alignment horizontal="center" wrapText="1"/>
    </xf>
    <xf numFmtId="0" fontId="0" fillId="0" borderId="184" xfId="0" applyBorder="1" applyAlignment="1">
      <alignment horizontal="center" wrapText="1"/>
    </xf>
    <xf numFmtId="0" fontId="27" fillId="0" borderId="184" xfId="0" quotePrefix="1" applyFont="1" applyBorder="1" applyAlignment="1">
      <alignment horizontal="center" vertical="top" wrapText="1"/>
    </xf>
    <xf numFmtId="0" fontId="0" fillId="0" borderId="185" xfId="0" applyBorder="1" applyAlignment="1">
      <alignment horizontal="center" vertical="top" wrapText="1"/>
    </xf>
    <xf numFmtId="0" fontId="27" fillId="0" borderId="57" xfId="0" applyFont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23" fillId="28" borderId="62" xfId="0" applyFont="1" applyFill="1" applyBorder="1" applyAlignment="1">
      <alignment horizontal="left" vertical="center"/>
    </xf>
    <xf numFmtId="0" fontId="0" fillId="27" borderId="108" xfId="0" applyFill="1" applyBorder="1"/>
    <xf numFmtId="0" fontId="0" fillId="27" borderId="33" xfId="0" applyFill="1" applyBorder="1"/>
    <xf numFmtId="0" fontId="27" fillId="31" borderId="18" xfId="0" applyFont="1" applyFill="1" applyBorder="1" applyAlignment="1">
      <alignment horizontal="left" wrapText="1"/>
    </xf>
    <xf numFmtId="0" fontId="27" fillId="31" borderId="28" xfId="0" applyFont="1" applyFill="1" applyBorder="1" applyAlignment="1">
      <alignment wrapText="1"/>
    </xf>
    <xf numFmtId="0" fontId="27" fillId="27" borderId="0" xfId="0" applyFont="1" applyFill="1" applyAlignment="1">
      <alignment horizontal="left" vertical="center"/>
    </xf>
    <xf numFmtId="0" fontId="27" fillId="27" borderId="0" xfId="0" applyFont="1" applyFill="1"/>
    <xf numFmtId="0" fontId="27" fillId="0" borderId="60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wrapText="1"/>
    </xf>
    <xf numFmtId="0" fontId="1" fillId="29" borderId="60" xfId="0" quotePrefix="1" applyFont="1" applyFill="1" applyBorder="1" applyAlignment="1" applyProtection="1">
      <alignment horizontal="center" vertical="center"/>
      <protection locked="0"/>
    </xf>
    <xf numFmtId="0" fontId="0" fillId="29" borderId="61" xfId="0" applyFill="1" applyBorder="1" applyAlignment="1" applyProtection="1">
      <alignment horizontal="center" vertical="center"/>
      <protection locked="0"/>
    </xf>
    <xf numFmtId="0" fontId="0" fillId="29" borderId="14" xfId="0" applyFill="1" applyBorder="1" applyAlignment="1" applyProtection="1">
      <alignment horizontal="center" vertical="center"/>
      <protection locked="0"/>
    </xf>
    <xf numFmtId="49" fontId="27" fillId="31" borderId="13" xfId="0" applyNumberFormat="1" applyFont="1" applyFill="1" applyBorder="1" applyAlignment="1">
      <alignment wrapText="1"/>
    </xf>
    <xf numFmtId="0" fontId="27" fillId="31" borderId="13" xfId="0" applyFont="1" applyFill="1" applyBorder="1" applyAlignment="1">
      <alignment wrapText="1"/>
    </xf>
    <xf numFmtId="0" fontId="27" fillId="31" borderId="13" xfId="0" applyFont="1" applyFill="1" applyBorder="1" applyAlignment="1">
      <alignment horizontal="left"/>
    </xf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Komma" xfId="35" builtinId="3"/>
    <cellStyle name="Linked Cell" xfId="36"/>
    <cellStyle name="Neutral" xfId="37" builtinId="28" customBuiltin="1"/>
    <cellStyle name="Note" xfId="38"/>
    <cellStyle name="Output" xfId="39"/>
    <cellStyle name="Standard" xfId="0" builtinId="0"/>
    <cellStyle name="Standard 2" xfId="40"/>
    <cellStyle name="Standard 2 2" xfId="47"/>
    <cellStyle name="Standard 2 3" xfId="41"/>
    <cellStyle name="Standard 4" xfId="42"/>
    <cellStyle name="Standard 6" xfId="43"/>
    <cellStyle name="Title" xfId="44"/>
    <cellStyle name="Total" xfId="45"/>
    <cellStyle name="Warning Text" xfId="46"/>
  </cellStyles>
  <dxfs count="3">
    <dxf>
      <fill>
        <patternFill patternType="none">
          <fgColor indexed="64"/>
          <bgColor indexed="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</xdr:row>
          <xdr:rowOff>114300</xdr:rowOff>
        </xdr:from>
        <xdr:to>
          <xdr:col>1</xdr:col>
          <xdr:colOff>447675</xdr:colOff>
          <xdr:row>18</xdr:row>
          <xdr:rowOff>9525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8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16</xdr:row>
          <xdr:rowOff>114300</xdr:rowOff>
        </xdr:from>
        <xdr:to>
          <xdr:col>2</xdr:col>
          <xdr:colOff>447675</xdr:colOff>
          <xdr:row>18</xdr:row>
          <xdr:rowOff>9525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8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6:G32"/>
  <sheetViews>
    <sheetView showGridLines="0" tabSelected="1" zoomScale="70" zoomScaleNormal="70" workbookViewId="0">
      <selection activeCell="A18" sqref="A18"/>
    </sheetView>
  </sheetViews>
  <sheetFormatPr baseColWidth="10" defaultColWidth="11.42578125" defaultRowHeight="12.75" x14ac:dyDescent="0.2"/>
  <cols>
    <col min="1" max="1" width="88.7109375" customWidth="1"/>
    <col min="2" max="2" width="12.85546875" style="6" hidden="1" customWidth="1"/>
    <col min="3" max="3" width="11.42578125" style="65" customWidth="1"/>
    <col min="4" max="7" width="11.42578125" style="65"/>
  </cols>
  <sheetData>
    <row r="6" spans="1:2" ht="35.25" x14ac:dyDescent="0.5">
      <c r="A6" s="385" t="s">
        <v>185</v>
      </c>
      <c r="B6" s="302"/>
    </row>
    <row r="7" spans="1:2" x14ac:dyDescent="0.2">
      <c r="B7" s="302"/>
    </row>
    <row r="8" spans="1:2" ht="35.25" x14ac:dyDescent="0.5">
      <c r="A8" s="385" t="s">
        <v>186</v>
      </c>
      <c r="B8" s="302"/>
    </row>
    <row r="9" spans="1:2" x14ac:dyDescent="0.2">
      <c r="B9" s="302"/>
    </row>
    <row r="10" spans="1:2" ht="34.5" customHeight="1" x14ac:dyDescent="0.5">
      <c r="A10" s="385">
        <v>2021</v>
      </c>
      <c r="B10" s="302"/>
    </row>
    <row r="11" spans="1:2" x14ac:dyDescent="0.2">
      <c r="B11" s="302"/>
    </row>
    <row r="12" spans="1:2" ht="33.75" customHeight="1" x14ac:dyDescent="0.35">
      <c r="A12" s="384" t="s">
        <v>188</v>
      </c>
      <c r="B12" s="302"/>
    </row>
    <row r="13" spans="1:2" x14ac:dyDescent="0.2">
      <c r="B13" s="302"/>
    </row>
    <row r="14" spans="1:2" ht="33.75" customHeight="1" x14ac:dyDescent="0.25">
      <c r="A14" s="66" t="s">
        <v>187</v>
      </c>
      <c r="B14" s="302"/>
    </row>
    <row r="15" spans="1:2" ht="32.1" customHeight="1" x14ac:dyDescent="0.25">
      <c r="A15" s="69"/>
    </row>
    <row r="16" spans="1:2" ht="32.1" customHeight="1" x14ac:dyDescent="0.2">
      <c r="A16" s="68"/>
    </row>
    <row r="17" spans="1:2" ht="32.1" customHeight="1" x14ac:dyDescent="0.25">
      <c r="A17" s="69" t="s">
        <v>2</v>
      </c>
    </row>
    <row r="18" spans="1:2" ht="24.75" customHeight="1" x14ac:dyDescent="0.2">
      <c r="A18" s="5"/>
    </row>
    <row r="19" spans="1:2" ht="15.75" customHeight="1" x14ac:dyDescent="0.2">
      <c r="A19" s="70"/>
    </row>
    <row r="20" spans="1:2" ht="15.75" customHeight="1" x14ac:dyDescent="0.25">
      <c r="A20" s="69" t="s">
        <v>76</v>
      </c>
    </row>
    <row r="21" spans="1:2" ht="24.75" customHeight="1" x14ac:dyDescent="0.2">
      <c r="A21" s="4"/>
      <c r="B21" s="6">
        <v>1</v>
      </c>
    </row>
    <row r="22" spans="1:2" ht="17.25" customHeight="1" x14ac:dyDescent="0.2">
      <c r="A22" s="67"/>
      <c r="B22" s="6">
        <v>2</v>
      </c>
    </row>
    <row r="23" spans="1:2" ht="15.75" x14ac:dyDescent="0.25">
      <c r="A23" s="69" t="s">
        <v>0</v>
      </c>
      <c r="B23" s="6">
        <v>3</v>
      </c>
    </row>
    <row r="24" spans="1:2" ht="25.5" customHeight="1" x14ac:dyDescent="0.2">
      <c r="A24" s="1"/>
      <c r="B24" s="6">
        <v>4</v>
      </c>
    </row>
    <row r="25" spans="1:2" x14ac:dyDescent="0.2">
      <c r="B25" s="6">
        <v>5</v>
      </c>
    </row>
    <row r="26" spans="1:2" x14ac:dyDescent="0.2">
      <c r="B26" s="6">
        <v>6</v>
      </c>
    </row>
    <row r="27" spans="1:2" x14ac:dyDescent="0.2">
      <c r="B27" s="6">
        <v>7</v>
      </c>
    </row>
    <row r="28" spans="1:2" x14ac:dyDescent="0.2">
      <c r="B28" s="6">
        <v>8</v>
      </c>
    </row>
    <row r="29" spans="1:2" x14ac:dyDescent="0.2">
      <c r="B29" s="6">
        <v>9</v>
      </c>
    </row>
    <row r="30" spans="1:2" ht="18" x14ac:dyDescent="0.25">
      <c r="A30" s="66"/>
      <c r="B30" s="6">
        <v>10</v>
      </c>
    </row>
    <row r="31" spans="1:2" x14ac:dyDescent="0.2">
      <c r="B31" s="6">
        <v>11</v>
      </c>
    </row>
    <row r="32" spans="1:2" x14ac:dyDescent="0.2">
      <c r="B32" s="6">
        <v>12</v>
      </c>
    </row>
  </sheetData>
  <sheetProtection algorithmName="SHA-512" hashValue="oJzAkAwM503K0kHayD221YEvA2zD8UpkB2loZIOxswQ6RuNM5YnK4xhG0q3vKyc900M3tiXLIt8KD7blaSuRDQ==" saltValue="gYas+8uM0gjyxF92/YQmJQ==" spinCount="100000" sheet="1" selectLockedCells="1"/>
  <phoneticPr fontId="38" type="noConversion"/>
  <dataValidations count="2">
    <dataValidation type="textLength" operator="lessThan" allowBlank="1" showErrorMessage="1" errorTitle="Anzahl Zeichen begrenzt" error="Die Eingabe ist auf 60 Zeichen beschränkt" sqref="A18:A19">
      <formula1>61</formula1>
      <formula2>0</formula2>
    </dataValidation>
    <dataValidation type="list" allowBlank="1" showInputMessage="1" showErrorMessage="1" sqref="A21">
      <formula1>$B$21:$B$32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8" firstPageNumber="0" orientation="portrait" r:id="rId1"/>
  <headerFooter alignWithMargins="0">
    <oddFooter>&amp;LJuli 2020 / V0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Q88"/>
  <sheetViews>
    <sheetView showGridLines="0" topLeftCell="A25" zoomScaleNormal="100" workbookViewId="0">
      <selection activeCell="A21" sqref="A21"/>
    </sheetView>
  </sheetViews>
  <sheetFormatPr baseColWidth="10" defaultColWidth="11.42578125" defaultRowHeight="15" x14ac:dyDescent="0.2"/>
  <cols>
    <col min="1" max="1" width="33.7109375" style="73" customWidth="1"/>
    <col min="2" max="2" width="51.140625" style="73" customWidth="1"/>
    <col min="3" max="3" width="4.28515625" style="72" customWidth="1"/>
    <col min="4" max="4" width="68.5703125" style="72" hidden="1" customWidth="1"/>
    <col min="5" max="5" width="9.42578125" style="72" customWidth="1"/>
    <col min="6" max="6" width="12.5703125" style="72" customWidth="1"/>
    <col min="7" max="17" width="11.42578125" style="72"/>
    <col min="18" max="16384" width="11.42578125" style="73"/>
  </cols>
  <sheetData>
    <row r="1" spans="1:17" ht="20.25" x14ac:dyDescent="0.2">
      <c r="A1" s="71" t="s">
        <v>1</v>
      </c>
      <c r="B1" s="331" t="str">
        <f>IF(Deckblatt!$A$24="","",Deckblatt!$A$24)</f>
        <v/>
      </c>
      <c r="C1" s="421" t="str">
        <f>IF(Deckblatt!$A$21="","",CONCATENATE("/  ",Deckblatt!$A$21))</f>
        <v/>
      </c>
    </row>
    <row r="2" spans="1:17" ht="20.25" x14ac:dyDescent="0.2">
      <c r="A2" s="74"/>
    </row>
    <row r="3" spans="1:17" s="78" customFormat="1" ht="27" customHeight="1" x14ac:dyDescent="0.2">
      <c r="A3" s="75" t="s">
        <v>2</v>
      </c>
      <c r="B3" s="76" t="str">
        <f>IF(Deckblatt!A18="","",Deckblatt!A18)</f>
        <v/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9" customHeight="1" x14ac:dyDescent="0.2">
      <c r="A4" s="79"/>
      <c r="B4" s="79"/>
    </row>
    <row r="5" spans="1:17" s="80" customFormat="1" ht="19.5" customHeight="1" x14ac:dyDescent="0.2">
      <c r="A5" s="75" t="s">
        <v>3</v>
      </c>
      <c r="B5" s="60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9.75" customHeight="1" x14ac:dyDescent="0.2">
      <c r="A6" s="79"/>
      <c r="B6" s="79"/>
    </row>
    <row r="7" spans="1:17" ht="19.5" customHeight="1" x14ac:dyDescent="0.2">
      <c r="A7" s="75" t="s">
        <v>4</v>
      </c>
      <c r="B7" s="60"/>
    </row>
    <row r="8" spans="1:17" ht="9.75" customHeight="1" x14ac:dyDescent="0.2">
      <c r="A8" s="79"/>
      <c r="B8" s="79"/>
    </row>
    <row r="9" spans="1:17" ht="19.5" customHeight="1" x14ac:dyDescent="0.2">
      <c r="A9" s="75" t="s">
        <v>5</v>
      </c>
      <c r="B9" s="60"/>
    </row>
    <row r="10" spans="1:17" ht="9" customHeight="1" x14ac:dyDescent="0.2">
      <c r="A10" s="37"/>
      <c r="B10" s="62"/>
    </row>
    <row r="11" spans="1:17" ht="15" customHeight="1" x14ac:dyDescent="0.2">
      <c r="A11" s="464" t="s">
        <v>81</v>
      </c>
      <c r="B11" s="464"/>
    </row>
    <row r="12" spans="1:17" ht="19.5" customHeight="1" x14ac:dyDescent="0.2">
      <c r="A12" s="81" t="s">
        <v>82</v>
      </c>
      <c r="B12" s="63"/>
    </row>
    <row r="13" spans="1:17" ht="13.5" customHeight="1" x14ac:dyDescent="0.2">
      <c r="A13" s="79"/>
      <c r="B13" s="79"/>
    </row>
    <row r="14" spans="1:17" s="80" customFormat="1" ht="19.5" customHeight="1" x14ac:dyDescent="0.2">
      <c r="A14" s="75" t="s">
        <v>3</v>
      </c>
      <c r="B14" s="60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7" ht="15.75" customHeight="1" x14ac:dyDescent="0.2">
      <c r="A15" s="37"/>
      <c r="B15" s="37"/>
    </row>
    <row r="16" spans="1:17" ht="19.5" customHeight="1" x14ac:dyDescent="0.2">
      <c r="A16" s="75" t="s">
        <v>4</v>
      </c>
      <c r="B16" s="60"/>
    </row>
    <row r="17" spans="1:17" ht="15.75" customHeight="1" x14ac:dyDescent="0.2">
      <c r="A17" s="37"/>
      <c r="B17" s="37"/>
    </row>
    <row r="18" spans="1:17" ht="19.5" customHeight="1" x14ac:dyDescent="0.2">
      <c r="A18" s="75" t="s">
        <v>5</v>
      </c>
      <c r="B18" s="60"/>
    </row>
    <row r="19" spans="1:17" ht="15.75" customHeight="1" x14ac:dyDescent="0.2">
      <c r="A19" s="37"/>
      <c r="B19" s="37"/>
      <c r="D19" s="73"/>
    </row>
    <row r="20" spans="1:17" ht="8.25" customHeight="1" x14ac:dyDescent="0.2">
      <c r="A20" s="37"/>
      <c r="B20" s="37"/>
      <c r="D20" s="73"/>
    </row>
    <row r="21" spans="1:17" ht="19.5" customHeight="1" x14ac:dyDescent="0.2">
      <c r="A21" s="75" t="s">
        <v>77</v>
      </c>
      <c r="B21" s="60"/>
      <c r="D21" s="73"/>
    </row>
    <row r="22" spans="1:17" s="80" customFormat="1" ht="18.75" customHeight="1" x14ac:dyDescent="0.2">
      <c r="A22" s="37"/>
      <c r="B22" s="37"/>
      <c r="C22" s="77"/>
      <c r="D22" s="78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 ht="19.5" customHeight="1" x14ac:dyDescent="0.2">
      <c r="A23" s="75" t="s">
        <v>78</v>
      </c>
      <c r="B23" s="60"/>
      <c r="D23" s="73" t="s">
        <v>83</v>
      </c>
    </row>
    <row r="24" spans="1:17" ht="17.25" customHeight="1" x14ac:dyDescent="0.2">
      <c r="A24" s="37"/>
      <c r="B24" s="37"/>
      <c r="D24" s="73" t="s">
        <v>84</v>
      </c>
    </row>
    <row r="25" spans="1:17" ht="17.25" customHeight="1" x14ac:dyDescent="0.2">
      <c r="A25" s="75" t="s">
        <v>6</v>
      </c>
      <c r="B25" s="60"/>
      <c r="D25" s="73" t="s">
        <v>86</v>
      </c>
    </row>
    <row r="26" spans="1:17" ht="14.25" customHeight="1" x14ac:dyDescent="0.2">
      <c r="A26" s="37"/>
      <c r="B26" s="37"/>
      <c r="D26" s="73" t="s">
        <v>87</v>
      </c>
    </row>
    <row r="27" spans="1:17" ht="36" customHeight="1" x14ac:dyDescent="0.2">
      <c r="A27" s="75" t="s">
        <v>7</v>
      </c>
      <c r="B27" s="60"/>
      <c r="D27" s="73" t="s">
        <v>88</v>
      </c>
    </row>
    <row r="28" spans="1:17" ht="15.75" customHeight="1" x14ac:dyDescent="0.2">
      <c r="A28" s="37"/>
      <c r="B28" s="37"/>
      <c r="D28" s="73" t="s">
        <v>90</v>
      </c>
    </row>
    <row r="29" spans="1:17" ht="19.5" customHeight="1" x14ac:dyDescent="0.2">
      <c r="A29" s="75" t="s">
        <v>8</v>
      </c>
      <c r="B29" s="60"/>
      <c r="D29" s="73" t="s">
        <v>85</v>
      </c>
    </row>
    <row r="30" spans="1:17" ht="15.75" customHeight="1" x14ac:dyDescent="0.2">
      <c r="A30" s="37"/>
      <c r="B30" s="37"/>
      <c r="D30" s="73" t="s">
        <v>89</v>
      </c>
    </row>
    <row r="31" spans="1:17" ht="19.5" customHeight="1" x14ac:dyDescent="0.2">
      <c r="A31" s="75" t="s">
        <v>9</v>
      </c>
      <c r="B31" s="303"/>
      <c r="D31" s="73" t="s">
        <v>92</v>
      </c>
    </row>
    <row r="32" spans="1:17" ht="15.75" customHeight="1" x14ac:dyDescent="0.2">
      <c r="A32" s="37"/>
      <c r="B32" s="37"/>
    </row>
    <row r="33" spans="1:4" ht="19.5" customHeight="1" x14ac:dyDescent="0.2">
      <c r="A33" s="75" t="s">
        <v>80</v>
      </c>
      <c r="B33" s="60"/>
    </row>
    <row r="34" spans="1:4" ht="15" customHeight="1" x14ac:dyDescent="0.2">
      <c r="A34" s="37"/>
      <c r="B34" s="37"/>
    </row>
    <row r="35" spans="1:4" x14ac:dyDescent="0.2">
      <c r="A35" s="82" t="s">
        <v>10</v>
      </c>
      <c r="B35" s="60"/>
    </row>
    <row r="36" spans="1:4" x14ac:dyDescent="0.2">
      <c r="A36" s="83" t="s">
        <v>11</v>
      </c>
      <c r="B36" s="64"/>
    </row>
    <row r="37" spans="1:4" x14ac:dyDescent="0.2">
      <c r="A37" s="84" t="s">
        <v>12</v>
      </c>
      <c r="B37" s="64"/>
    </row>
    <row r="38" spans="1:4" ht="12.75" customHeight="1" x14ac:dyDescent="0.2">
      <c r="A38" s="37"/>
      <c r="B38" s="37"/>
    </row>
    <row r="39" spans="1:4" s="72" customFormat="1" ht="39" customHeight="1" x14ac:dyDescent="0.2">
      <c r="A39" s="443" t="s">
        <v>208</v>
      </c>
      <c r="B39" s="61"/>
      <c r="D39" s="73" t="s">
        <v>96</v>
      </c>
    </row>
    <row r="40" spans="1:4" s="72" customFormat="1" ht="39" customHeight="1" x14ac:dyDescent="0.2">
      <c r="D40" s="73" t="s">
        <v>95</v>
      </c>
    </row>
    <row r="41" spans="1:4" s="72" customFormat="1" ht="39" customHeight="1" x14ac:dyDescent="0.2">
      <c r="D41" s="73" t="s">
        <v>97</v>
      </c>
    </row>
    <row r="42" spans="1:4" s="72" customFormat="1" x14ac:dyDescent="0.2">
      <c r="D42" s="73"/>
    </row>
    <row r="43" spans="1:4" s="72" customFormat="1" x14ac:dyDescent="0.2">
      <c r="D43" s="73"/>
    </row>
    <row r="44" spans="1:4" s="72" customFormat="1" x14ac:dyDescent="0.2">
      <c r="D44" s="73"/>
    </row>
    <row r="45" spans="1:4" s="72" customFormat="1" x14ac:dyDescent="0.2"/>
    <row r="46" spans="1:4" s="72" customFormat="1" x14ac:dyDescent="0.2"/>
    <row r="47" spans="1:4" s="72" customFormat="1" x14ac:dyDescent="0.2"/>
    <row r="48" spans="1:4" s="72" customFormat="1" x14ac:dyDescent="0.2"/>
    <row r="49" s="72" customFormat="1" x14ac:dyDescent="0.2"/>
    <row r="50" s="72" customFormat="1" x14ac:dyDescent="0.2"/>
    <row r="51" s="72" customFormat="1" x14ac:dyDescent="0.2"/>
    <row r="52" s="72" customFormat="1" x14ac:dyDescent="0.2"/>
    <row r="53" s="72" customFormat="1" x14ac:dyDescent="0.2"/>
    <row r="54" s="72" customFormat="1" x14ac:dyDescent="0.2"/>
    <row r="55" s="72" customFormat="1" x14ac:dyDescent="0.2"/>
    <row r="56" s="72" customFormat="1" x14ac:dyDescent="0.2"/>
    <row r="57" s="72" customFormat="1" x14ac:dyDescent="0.2"/>
    <row r="58" s="72" customFormat="1" x14ac:dyDescent="0.2"/>
    <row r="59" s="72" customFormat="1" x14ac:dyDescent="0.2"/>
    <row r="60" s="72" customFormat="1" x14ac:dyDescent="0.2"/>
    <row r="61" s="72" customFormat="1" x14ac:dyDescent="0.2"/>
    <row r="62" s="72" customFormat="1" x14ac:dyDescent="0.2"/>
    <row r="63" s="72" customFormat="1" x14ac:dyDescent="0.2"/>
    <row r="64" s="72" customFormat="1" x14ac:dyDescent="0.2"/>
    <row r="65" s="72" customFormat="1" x14ac:dyDescent="0.2"/>
    <row r="66" s="72" customFormat="1" x14ac:dyDescent="0.2"/>
    <row r="67" s="72" customFormat="1" x14ac:dyDescent="0.2"/>
    <row r="68" s="72" customFormat="1" x14ac:dyDescent="0.2"/>
    <row r="69" s="72" customFormat="1" x14ac:dyDescent="0.2"/>
    <row r="70" s="72" customFormat="1" x14ac:dyDescent="0.2"/>
    <row r="71" s="72" customFormat="1" x14ac:dyDescent="0.2"/>
    <row r="72" s="72" customFormat="1" x14ac:dyDescent="0.2"/>
    <row r="73" s="72" customFormat="1" x14ac:dyDescent="0.2"/>
    <row r="74" s="72" customFormat="1" x14ac:dyDescent="0.2"/>
    <row r="75" s="72" customFormat="1" x14ac:dyDescent="0.2"/>
    <row r="76" s="72" customFormat="1" x14ac:dyDescent="0.2"/>
    <row r="77" s="72" customFormat="1" x14ac:dyDescent="0.2"/>
    <row r="78" s="72" customFormat="1" x14ac:dyDescent="0.2"/>
    <row r="79" s="72" customFormat="1" x14ac:dyDescent="0.2"/>
    <row r="80" s="72" customFormat="1" x14ac:dyDescent="0.2"/>
    <row r="81" s="72" customFormat="1" x14ac:dyDescent="0.2"/>
    <row r="82" s="72" customFormat="1" x14ac:dyDescent="0.2"/>
    <row r="83" s="72" customFormat="1" x14ac:dyDescent="0.2"/>
    <row r="84" s="72" customFormat="1" x14ac:dyDescent="0.2"/>
    <row r="85" s="72" customFormat="1" x14ac:dyDescent="0.2"/>
    <row r="86" s="72" customFormat="1" x14ac:dyDescent="0.2"/>
    <row r="87" s="72" customFormat="1" x14ac:dyDescent="0.2"/>
    <row r="88" s="72" customFormat="1" x14ac:dyDescent="0.2"/>
  </sheetData>
  <sheetProtection algorithmName="SHA-512" hashValue="/d79bsE/H2/EGTvsb7bin9AWsM0H0aNCEK1BugNDI5GTOoZPeZRE2ar2wrXAInSTHLSt9YCC/scsWVVC5erDog==" saltValue="Wjvq0ARyu9UlrMCu2l9QHA==" spinCount="100000" sheet="1" selectLockedCells="1"/>
  <mergeCells count="1">
    <mergeCell ref="A11:B11"/>
  </mergeCells>
  <phoneticPr fontId="38" type="noConversion"/>
  <dataValidations count="3">
    <dataValidation type="list" allowBlank="1" showInputMessage="1" showErrorMessage="1" sqref="B39">
      <formula1>$D$39:$D$41</formula1>
    </dataValidation>
    <dataValidation type="whole" allowBlank="1" showErrorMessage="1" sqref="B16 B7">
      <formula1>1000</formula1>
      <formula2>9999</formula2>
    </dataValidation>
    <dataValidation type="list" allowBlank="1" showInputMessage="1" showErrorMessage="1" sqref="B23">
      <formula1>$D$23:$D$31</formula1>
    </dataValidation>
  </dataValidations>
  <pageMargins left="0.23622047244094491" right="0.23622047244094491" top="0.74803149606299213" bottom="0.74803149606299213" header="0.31496062992125984" footer="0.31496062992125984"/>
  <pageSetup paperSize="9" firstPageNumber="0" orientation="portrait" r:id="rId1"/>
  <headerFooter alignWithMargins="0">
    <oddFooter>&amp;L&amp;9 2020 / V0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N112"/>
  <sheetViews>
    <sheetView showGridLines="0" topLeftCell="A60" zoomScale="55" zoomScaleNormal="55" workbookViewId="0">
      <selection activeCell="H89" sqref="H89"/>
    </sheetView>
  </sheetViews>
  <sheetFormatPr baseColWidth="10" defaultColWidth="11.42578125" defaultRowHeight="12.75" x14ac:dyDescent="0.2"/>
  <cols>
    <col min="1" max="1" width="5.7109375" style="27" customWidth="1"/>
    <col min="2" max="2" width="35.7109375" style="27" customWidth="1"/>
    <col min="3" max="3" width="35.7109375" style="323" customWidth="1"/>
    <col min="4" max="4" width="1.7109375" style="27" customWidth="1"/>
    <col min="5" max="5" width="14.7109375" style="27" customWidth="1"/>
    <col min="6" max="6" width="14.7109375" style="316" customWidth="1"/>
    <col min="7" max="7" width="18.140625" style="27" bestFit="1" customWidth="1"/>
    <col min="8" max="8" width="14.7109375" style="27" customWidth="1"/>
    <col min="9" max="9" width="2.5703125" style="28" customWidth="1"/>
    <col min="10" max="12" width="13.28515625" style="27" customWidth="1"/>
    <col min="13" max="13" width="15.42578125" style="27" customWidth="1"/>
    <col min="14" max="16384" width="11.42578125" style="27"/>
  </cols>
  <sheetData>
    <row r="1" spans="1:13" ht="27" customHeight="1" x14ac:dyDescent="0.3">
      <c r="A1" s="100" t="s">
        <v>13</v>
      </c>
      <c r="B1" s="101"/>
      <c r="C1" s="476" t="str">
        <f>IF(Deckblatt!A18="","",Deckblatt!A18)</f>
        <v/>
      </c>
      <c r="D1" s="476"/>
      <c r="E1" s="476"/>
      <c r="F1" s="476"/>
      <c r="G1" s="476"/>
      <c r="H1" s="476"/>
      <c r="I1" s="476"/>
      <c r="J1" s="476"/>
      <c r="K1" s="476"/>
      <c r="L1" s="422" t="str">
        <f>IF(Deckblatt!A24="","",Deckblatt!A24)</f>
        <v/>
      </c>
      <c r="M1" s="423" t="str">
        <f>IF(Deckblatt!$A$21="","",CONCATENATE("/  ",Deckblatt!$A$21))</f>
        <v/>
      </c>
    </row>
    <row r="2" spans="1:13" ht="20.25" x14ac:dyDescent="0.3">
      <c r="A2" s="26"/>
      <c r="M2" s="102"/>
    </row>
    <row r="3" spans="1:13" ht="20.25" hidden="1" x14ac:dyDescent="0.3">
      <c r="A3" s="26"/>
    </row>
    <row r="4" spans="1:13" ht="20.25" hidden="1" x14ac:dyDescent="0.3">
      <c r="A4" s="26"/>
    </row>
    <row r="5" spans="1:13" ht="20.25" hidden="1" x14ac:dyDescent="0.3">
      <c r="A5" s="26"/>
    </row>
    <row r="6" spans="1:13" ht="20.25" hidden="1" x14ac:dyDescent="0.3">
      <c r="A6" s="26"/>
    </row>
    <row r="7" spans="1:13" ht="20.25" hidden="1" x14ac:dyDescent="0.3">
      <c r="A7" s="26"/>
    </row>
    <row r="8" spans="1:13" ht="20.25" hidden="1" x14ac:dyDescent="0.3">
      <c r="A8" s="26"/>
    </row>
    <row r="9" spans="1:13" ht="20.25" hidden="1" x14ac:dyDescent="0.3">
      <c r="A9" s="26"/>
    </row>
    <row r="10" spans="1:13" ht="20.25" hidden="1" x14ac:dyDescent="0.3">
      <c r="A10" s="26"/>
    </row>
    <row r="11" spans="1:13" ht="20.25" hidden="1" x14ac:dyDescent="0.3">
      <c r="A11" s="26"/>
    </row>
    <row r="12" spans="1:13" ht="20.25" hidden="1" x14ac:dyDescent="0.3">
      <c r="A12" s="26"/>
    </row>
    <row r="13" spans="1:13" ht="20.25" hidden="1" x14ac:dyDescent="0.3">
      <c r="A13" s="26"/>
    </row>
    <row r="14" spans="1:13" ht="20.25" hidden="1" x14ac:dyDescent="0.3">
      <c r="A14" s="26"/>
    </row>
    <row r="15" spans="1:13" ht="20.25" hidden="1" x14ac:dyDescent="0.3">
      <c r="A15" s="26"/>
    </row>
    <row r="16" spans="1:13" ht="20.25" hidden="1" x14ac:dyDescent="0.3">
      <c r="A16" s="26"/>
    </row>
    <row r="17" spans="1:1" ht="20.25" hidden="1" x14ac:dyDescent="0.3">
      <c r="A17" s="26"/>
    </row>
    <row r="18" spans="1:1" ht="20.25" hidden="1" x14ac:dyDescent="0.3">
      <c r="A18" s="26"/>
    </row>
    <row r="19" spans="1:1" ht="20.25" hidden="1" x14ac:dyDescent="0.3">
      <c r="A19" s="26"/>
    </row>
    <row r="20" spans="1:1" ht="20.25" hidden="1" x14ac:dyDescent="0.3">
      <c r="A20" s="26"/>
    </row>
    <row r="21" spans="1:1" ht="20.25" hidden="1" x14ac:dyDescent="0.3">
      <c r="A21" s="26"/>
    </row>
    <row r="22" spans="1:1" ht="20.25" hidden="1" x14ac:dyDescent="0.3">
      <c r="A22" s="26"/>
    </row>
    <row r="23" spans="1:1" ht="20.25" hidden="1" x14ac:dyDescent="0.3">
      <c r="A23" s="26"/>
    </row>
    <row r="24" spans="1:1" ht="20.25" hidden="1" x14ac:dyDescent="0.3">
      <c r="A24" s="26"/>
    </row>
    <row r="25" spans="1:1" ht="20.25" hidden="1" x14ac:dyDescent="0.3">
      <c r="A25" s="26"/>
    </row>
    <row r="26" spans="1:1" ht="20.25" hidden="1" x14ac:dyDescent="0.3">
      <c r="A26" s="26"/>
    </row>
    <row r="27" spans="1:1" ht="20.25" hidden="1" x14ac:dyDescent="0.3">
      <c r="A27" s="26"/>
    </row>
    <row r="28" spans="1:1" ht="20.25" hidden="1" x14ac:dyDescent="0.3">
      <c r="A28" s="26"/>
    </row>
    <row r="29" spans="1:1" ht="20.25" hidden="1" x14ac:dyDescent="0.3">
      <c r="A29" s="26"/>
    </row>
    <row r="30" spans="1:1" ht="20.25" hidden="1" x14ac:dyDescent="0.3">
      <c r="A30" s="26"/>
    </row>
    <row r="31" spans="1:1" ht="20.25" hidden="1" x14ac:dyDescent="0.3">
      <c r="A31" s="26"/>
    </row>
    <row r="32" spans="1:1" ht="20.25" hidden="1" x14ac:dyDescent="0.3">
      <c r="A32" s="26"/>
    </row>
    <row r="33" spans="1:13" ht="20.25" hidden="1" x14ac:dyDescent="0.3">
      <c r="A33" s="26"/>
    </row>
    <row r="34" spans="1:13" ht="20.25" hidden="1" x14ac:dyDescent="0.3">
      <c r="A34" s="26"/>
    </row>
    <row r="35" spans="1:13" ht="20.25" hidden="1" x14ac:dyDescent="0.3">
      <c r="A35" s="26"/>
    </row>
    <row r="36" spans="1:13" ht="20.25" hidden="1" x14ac:dyDescent="0.3">
      <c r="A36" s="26"/>
    </row>
    <row r="37" spans="1:13" ht="20.25" hidden="1" x14ac:dyDescent="0.3">
      <c r="A37" s="26"/>
    </row>
    <row r="38" spans="1:13" ht="20.25" hidden="1" x14ac:dyDescent="0.3">
      <c r="A38" s="26"/>
    </row>
    <row r="39" spans="1:13" ht="20.25" hidden="1" x14ac:dyDescent="0.3">
      <c r="A39" s="26"/>
    </row>
    <row r="40" spans="1:13" ht="20.25" hidden="1" x14ac:dyDescent="0.3">
      <c r="A40" s="26"/>
    </row>
    <row r="41" spans="1:13" ht="20.25" hidden="1" x14ac:dyDescent="0.3">
      <c r="A41" s="26"/>
    </row>
    <row r="42" spans="1:13" ht="21" thickBot="1" x14ac:dyDescent="0.35">
      <c r="B42" s="26"/>
    </row>
    <row r="43" spans="1:13" ht="21.75" customHeight="1" thickBot="1" x14ac:dyDescent="0.25">
      <c r="A43" s="492">
        <v>1</v>
      </c>
      <c r="B43" s="295" t="s">
        <v>14</v>
      </c>
      <c r="C43" s="324" t="s">
        <v>158</v>
      </c>
      <c r="E43" s="483" t="s">
        <v>15</v>
      </c>
      <c r="F43" s="483"/>
      <c r="G43" s="310" t="s">
        <v>163</v>
      </c>
      <c r="H43" s="296" t="s">
        <v>16</v>
      </c>
      <c r="I43" s="297"/>
      <c r="J43" s="498" t="s">
        <v>17</v>
      </c>
      <c r="K43" s="499"/>
      <c r="L43" s="499"/>
      <c r="M43" s="500"/>
    </row>
    <row r="44" spans="1:13" ht="27" customHeight="1" thickBot="1" x14ac:dyDescent="0.25">
      <c r="A44" s="492"/>
      <c r="B44" s="494" t="s">
        <v>18</v>
      </c>
      <c r="C44" s="491"/>
      <c r="E44" s="298" t="s">
        <v>19</v>
      </c>
      <c r="F44" s="322" t="s">
        <v>162</v>
      </c>
      <c r="G44" s="299" t="s">
        <v>147</v>
      </c>
      <c r="H44" s="306" t="s">
        <v>147</v>
      </c>
      <c r="I44" s="297"/>
      <c r="J44" s="501" t="s">
        <v>209</v>
      </c>
      <c r="K44" s="502"/>
      <c r="L44" s="502" t="s">
        <v>210</v>
      </c>
      <c r="M44" s="503"/>
    </row>
    <row r="45" spans="1:13" ht="33" customHeight="1" thickBot="1" x14ac:dyDescent="0.25">
      <c r="A45" s="492"/>
      <c r="B45" s="494"/>
      <c r="C45" s="491"/>
      <c r="E45" s="2"/>
      <c r="F45" s="3"/>
      <c r="G45" s="3"/>
      <c r="H45" s="301" t="str">
        <f>IF(E45="","",G45/(E45*365))</f>
        <v/>
      </c>
      <c r="J45" s="465"/>
      <c r="K45" s="466"/>
      <c r="L45" s="466"/>
      <c r="M45" s="467"/>
    </row>
    <row r="46" spans="1:13" ht="5.0999999999999996" customHeight="1" thickBot="1" x14ac:dyDescent="0.35">
      <c r="B46" s="35"/>
      <c r="H46"/>
    </row>
    <row r="47" spans="1:13" ht="21.75" customHeight="1" thickBot="1" x14ac:dyDescent="0.25">
      <c r="A47" s="492">
        <v>2</v>
      </c>
      <c r="B47" s="295" t="s">
        <v>14</v>
      </c>
      <c r="C47" s="324" t="s">
        <v>158</v>
      </c>
      <c r="E47" s="483" t="s">
        <v>20</v>
      </c>
      <c r="F47" s="483"/>
      <c r="G47" s="310" t="s">
        <v>163</v>
      </c>
      <c r="H47" s="296" t="s">
        <v>16</v>
      </c>
      <c r="I47" s="297"/>
      <c r="J47" s="504" t="s">
        <v>17</v>
      </c>
      <c r="K47" s="504"/>
      <c r="L47" s="504"/>
      <c r="M47" s="504"/>
    </row>
    <row r="48" spans="1:13" ht="27" customHeight="1" thickBot="1" x14ac:dyDescent="0.25">
      <c r="A48" s="492"/>
      <c r="B48" s="494" t="s">
        <v>21</v>
      </c>
      <c r="C48" s="491"/>
      <c r="E48" s="298" t="s">
        <v>19</v>
      </c>
      <c r="F48" s="322" t="s">
        <v>162</v>
      </c>
      <c r="G48" s="299" t="s">
        <v>147</v>
      </c>
      <c r="H48" s="306" t="s">
        <v>147</v>
      </c>
      <c r="I48" s="297"/>
      <c r="J48" s="501" t="s">
        <v>209</v>
      </c>
      <c r="K48" s="502"/>
      <c r="L48" s="502" t="s">
        <v>210</v>
      </c>
      <c r="M48" s="503"/>
    </row>
    <row r="49" spans="1:13" ht="33" customHeight="1" thickBot="1" x14ac:dyDescent="0.25">
      <c r="A49" s="492"/>
      <c r="B49" s="494"/>
      <c r="C49" s="491"/>
      <c r="E49" s="2"/>
      <c r="F49" s="3"/>
      <c r="G49" s="3"/>
      <c r="H49" s="301" t="str">
        <f>IF(E49="","",G49/(E49*365))</f>
        <v/>
      </c>
      <c r="J49" s="477"/>
      <c r="K49" s="477"/>
      <c r="L49" s="477"/>
      <c r="M49" s="478"/>
    </row>
    <row r="50" spans="1:13" ht="5.0999999999999996" customHeight="1" thickBot="1" x14ac:dyDescent="0.35">
      <c r="B50" s="35"/>
      <c r="H50"/>
    </row>
    <row r="51" spans="1:13" ht="21.75" customHeight="1" thickBot="1" x14ac:dyDescent="0.25">
      <c r="A51" s="492">
        <v>3</v>
      </c>
      <c r="B51" s="295" t="s">
        <v>14</v>
      </c>
      <c r="C51" s="324" t="s">
        <v>158</v>
      </c>
      <c r="G51" s="312" t="s">
        <v>163</v>
      </c>
      <c r="H51"/>
      <c r="J51" s="473" t="s">
        <v>17</v>
      </c>
      <c r="K51" s="474"/>
      <c r="L51" s="474"/>
      <c r="M51" s="475"/>
    </row>
    <row r="52" spans="1:13" ht="30.75" customHeight="1" thickBot="1" x14ac:dyDescent="0.25">
      <c r="A52" s="492"/>
      <c r="B52" s="505" t="s">
        <v>247</v>
      </c>
      <c r="C52" s="491"/>
      <c r="G52" s="313" t="s">
        <v>143</v>
      </c>
      <c r="H52"/>
      <c r="J52" s="468" t="s">
        <v>211</v>
      </c>
      <c r="K52" s="469"/>
      <c r="L52" s="470" t="s">
        <v>212</v>
      </c>
      <c r="M52" s="471"/>
    </row>
    <row r="53" spans="1:13" ht="33" customHeight="1" thickBot="1" x14ac:dyDescent="0.25">
      <c r="A53" s="492"/>
      <c r="B53" s="505"/>
      <c r="C53" s="491"/>
      <c r="G53" s="314"/>
      <c r="H53"/>
      <c r="J53" s="484"/>
      <c r="K53" s="485"/>
      <c r="L53" s="485"/>
      <c r="M53" s="486"/>
    </row>
    <row r="54" spans="1:13" ht="5.0999999999999996" customHeight="1" thickBot="1" x14ac:dyDescent="0.35">
      <c r="B54" s="35"/>
      <c r="H54"/>
    </row>
    <row r="55" spans="1:13" ht="20.25" customHeight="1" thickBot="1" x14ac:dyDescent="0.25">
      <c r="A55" s="492">
        <v>4</v>
      </c>
      <c r="B55" s="295" t="s">
        <v>14</v>
      </c>
      <c r="C55" s="324" t="s">
        <v>158</v>
      </c>
      <c r="G55" s="312" t="s">
        <v>163</v>
      </c>
      <c r="H55"/>
      <c r="J55" s="473" t="s">
        <v>17</v>
      </c>
      <c r="K55" s="474"/>
      <c r="L55" s="474"/>
      <c r="M55" s="475"/>
    </row>
    <row r="56" spans="1:13" ht="20.25" customHeight="1" thickBot="1" x14ac:dyDescent="0.25">
      <c r="A56" s="492"/>
      <c r="B56" s="494" t="s">
        <v>22</v>
      </c>
      <c r="C56" s="491"/>
      <c r="G56" s="313" t="s">
        <v>164</v>
      </c>
      <c r="H56"/>
      <c r="J56" s="468" t="s">
        <v>213</v>
      </c>
      <c r="K56" s="469"/>
      <c r="L56" s="470" t="s">
        <v>214</v>
      </c>
      <c r="M56" s="471"/>
    </row>
    <row r="57" spans="1:13" ht="33" customHeight="1" thickBot="1" x14ac:dyDescent="0.25">
      <c r="A57" s="492"/>
      <c r="B57" s="494"/>
      <c r="C57" s="491"/>
      <c r="G57" s="314"/>
      <c r="H57"/>
      <c r="J57" s="484"/>
      <c r="K57" s="485"/>
      <c r="L57" s="485"/>
      <c r="M57" s="486"/>
    </row>
    <row r="58" spans="1:13" ht="5.0999999999999996" customHeight="1" thickBot="1" x14ac:dyDescent="0.35">
      <c r="B58" s="35"/>
      <c r="H58"/>
    </row>
    <row r="59" spans="1:13" ht="21.75" customHeight="1" thickBot="1" x14ac:dyDescent="0.25">
      <c r="A59" s="492">
        <v>5</v>
      </c>
      <c r="B59" s="295" t="s">
        <v>14</v>
      </c>
      <c r="C59" s="324" t="s">
        <v>158</v>
      </c>
      <c r="G59" s="312" t="s">
        <v>163</v>
      </c>
      <c r="H59"/>
      <c r="J59" s="473" t="s">
        <v>17</v>
      </c>
      <c r="K59" s="474"/>
      <c r="L59" s="474"/>
      <c r="M59" s="475"/>
    </row>
    <row r="60" spans="1:13" ht="20.25" customHeight="1" thickBot="1" x14ac:dyDescent="0.25">
      <c r="A60" s="492"/>
      <c r="B60" s="494" t="s">
        <v>205</v>
      </c>
      <c r="C60" s="491"/>
      <c r="G60" s="313" t="s">
        <v>165</v>
      </c>
      <c r="H60"/>
      <c r="J60" s="495" t="s">
        <v>215</v>
      </c>
      <c r="K60" s="480"/>
      <c r="L60" s="496" t="s">
        <v>216</v>
      </c>
      <c r="M60" s="497"/>
    </row>
    <row r="61" spans="1:13" ht="33" customHeight="1" thickBot="1" x14ac:dyDescent="0.25">
      <c r="A61" s="492"/>
      <c r="B61" s="494"/>
      <c r="C61" s="491"/>
      <c r="G61" s="314"/>
      <c r="H61"/>
      <c r="J61" s="465"/>
      <c r="K61" s="466"/>
      <c r="L61" s="466"/>
      <c r="M61" s="467"/>
    </row>
    <row r="62" spans="1:13" ht="5.0999999999999996" customHeight="1" thickBot="1" x14ac:dyDescent="0.35">
      <c r="B62" s="26"/>
      <c r="H62"/>
    </row>
    <row r="63" spans="1:13" ht="21.75" customHeight="1" thickBot="1" x14ac:dyDescent="0.25">
      <c r="A63" s="492">
        <v>6</v>
      </c>
      <c r="B63" s="25" t="s">
        <v>168</v>
      </c>
      <c r="C63" s="324" t="s">
        <v>158</v>
      </c>
      <c r="E63" s="472" t="s">
        <v>15</v>
      </c>
      <c r="F63" s="472"/>
      <c r="G63" s="310" t="s">
        <v>163</v>
      </c>
      <c r="H63" s="296" t="s">
        <v>16</v>
      </c>
      <c r="J63" s="473" t="s">
        <v>17</v>
      </c>
      <c r="K63" s="474"/>
      <c r="L63" s="474"/>
      <c r="M63" s="475"/>
    </row>
    <row r="64" spans="1:13" ht="20.25" customHeight="1" thickBot="1" x14ac:dyDescent="0.25">
      <c r="A64" s="492"/>
      <c r="B64" s="490"/>
      <c r="C64" s="491"/>
      <c r="E64" s="30" t="s">
        <v>19</v>
      </c>
      <c r="F64" s="322" t="s">
        <v>162</v>
      </c>
      <c r="G64" s="292"/>
      <c r="H64" s="300" t="str">
        <f>IF(G64="","",G64)</f>
        <v/>
      </c>
      <c r="J64" s="468" t="s">
        <v>217</v>
      </c>
      <c r="K64" s="469"/>
      <c r="L64" s="470" t="s">
        <v>218</v>
      </c>
      <c r="M64" s="471"/>
    </row>
    <row r="65" spans="1:14" ht="33" customHeight="1" thickBot="1" x14ac:dyDescent="0.25">
      <c r="A65" s="492"/>
      <c r="B65" s="490"/>
      <c r="C65" s="491"/>
      <c r="E65" s="2"/>
      <c r="F65" s="3"/>
      <c r="G65" s="3"/>
      <c r="H65" s="301" t="str">
        <f>IF(E65="","",G65/(E65*365))</f>
        <v/>
      </c>
      <c r="J65" s="465"/>
      <c r="K65" s="466"/>
      <c r="L65" s="466"/>
      <c r="M65" s="467"/>
    </row>
    <row r="66" spans="1:14" ht="5.0999999999999996" customHeight="1" thickBot="1" x14ac:dyDescent="0.35">
      <c r="B66" s="26"/>
      <c r="H66"/>
    </row>
    <row r="67" spans="1:14" ht="21.75" customHeight="1" thickBot="1" x14ac:dyDescent="0.25">
      <c r="A67" s="492">
        <v>7</v>
      </c>
      <c r="B67" s="25" t="s">
        <v>168</v>
      </c>
      <c r="C67" s="324" t="s">
        <v>158</v>
      </c>
      <c r="E67" s="472" t="s">
        <v>15</v>
      </c>
      <c r="F67" s="472"/>
      <c r="G67" s="310" t="s">
        <v>163</v>
      </c>
      <c r="H67" s="296" t="s">
        <v>16</v>
      </c>
      <c r="J67" s="473" t="s">
        <v>17</v>
      </c>
      <c r="K67" s="474"/>
      <c r="L67" s="474"/>
      <c r="M67" s="475"/>
    </row>
    <row r="68" spans="1:14" ht="20.25" customHeight="1" thickBot="1" x14ac:dyDescent="0.25">
      <c r="A68" s="492"/>
      <c r="B68" s="490"/>
      <c r="C68" s="491"/>
      <c r="E68" s="30" t="s">
        <v>19</v>
      </c>
      <c r="F68" s="322" t="s">
        <v>162</v>
      </c>
      <c r="G68" s="292"/>
      <c r="H68" s="300" t="str">
        <f>IF(G68="","",G68)</f>
        <v/>
      </c>
      <c r="J68" s="468" t="s">
        <v>217</v>
      </c>
      <c r="K68" s="469"/>
      <c r="L68" s="470" t="s">
        <v>218</v>
      </c>
      <c r="M68" s="471"/>
    </row>
    <row r="69" spans="1:14" ht="33" customHeight="1" thickBot="1" x14ac:dyDescent="0.25">
      <c r="A69" s="492"/>
      <c r="B69" s="490"/>
      <c r="C69" s="491"/>
      <c r="E69" s="2"/>
      <c r="F69" s="3"/>
      <c r="G69" s="3"/>
      <c r="H69" s="301" t="str">
        <f>IF(E69="","",G69/(E69*365))</f>
        <v/>
      </c>
      <c r="J69" s="465"/>
      <c r="K69" s="466"/>
      <c r="L69" s="466"/>
      <c r="M69" s="467"/>
    </row>
    <row r="70" spans="1:14" ht="5.0999999999999996" customHeight="1" thickBot="1" x14ac:dyDescent="0.35">
      <c r="B70" s="26"/>
      <c r="E70"/>
      <c r="F70" s="317"/>
      <c r="G70"/>
      <c r="H70"/>
      <c r="I70"/>
      <c r="J70"/>
      <c r="K70"/>
      <c r="L70"/>
      <c r="M70"/>
    </row>
    <row r="71" spans="1:14" ht="21.75" customHeight="1" thickBot="1" x14ac:dyDescent="0.25">
      <c r="A71" s="492">
        <v>8</v>
      </c>
      <c r="B71" s="25" t="s">
        <v>168</v>
      </c>
      <c r="C71" s="324" t="s">
        <v>158</v>
      </c>
      <c r="E71" s="472" t="s">
        <v>15</v>
      </c>
      <c r="F71" s="472"/>
      <c r="G71" s="310" t="s">
        <v>163</v>
      </c>
      <c r="H71" s="296" t="s">
        <v>16</v>
      </c>
      <c r="J71" s="473" t="s">
        <v>17</v>
      </c>
      <c r="K71" s="474"/>
      <c r="L71" s="474"/>
      <c r="M71" s="475"/>
    </row>
    <row r="72" spans="1:14" ht="20.25" customHeight="1" thickBot="1" x14ac:dyDescent="0.25">
      <c r="A72" s="492"/>
      <c r="B72" s="490"/>
      <c r="C72" s="491"/>
      <c r="E72" s="30" t="s">
        <v>19</v>
      </c>
      <c r="F72" s="322" t="s">
        <v>162</v>
      </c>
      <c r="G72" s="292"/>
      <c r="H72" s="300" t="str">
        <f>IF(G72="","",G72)</f>
        <v/>
      </c>
      <c r="J72" s="468" t="s">
        <v>217</v>
      </c>
      <c r="K72" s="469"/>
      <c r="L72" s="470" t="s">
        <v>218</v>
      </c>
      <c r="M72" s="471"/>
    </row>
    <row r="73" spans="1:14" ht="33" customHeight="1" thickBot="1" x14ac:dyDescent="0.25">
      <c r="A73" s="492"/>
      <c r="B73" s="490"/>
      <c r="C73" s="491"/>
      <c r="E73" s="2"/>
      <c r="F73" s="3"/>
      <c r="G73" s="3"/>
      <c r="H73" s="301" t="str">
        <f>IF(E73="","",G73/(E73*365))</f>
        <v/>
      </c>
      <c r="J73" s="465"/>
      <c r="K73" s="466"/>
      <c r="L73" s="466"/>
      <c r="M73" s="467"/>
    </row>
    <row r="74" spans="1:14" ht="5.0999999999999996" customHeight="1" thickBot="1" x14ac:dyDescent="0.25">
      <c r="E74"/>
      <c r="F74" s="317"/>
      <c r="G74"/>
      <c r="H74"/>
      <c r="I74"/>
      <c r="J74"/>
      <c r="K74"/>
      <c r="L74"/>
      <c r="M74"/>
    </row>
    <row r="75" spans="1:14" ht="21.75" customHeight="1" thickBot="1" x14ac:dyDescent="0.25">
      <c r="A75" s="492">
        <v>9</v>
      </c>
      <c r="B75" s="25" t="s">
        <v>168</v>
      </c>
      <c r="C75" s="324" t="s">
        <v>158</v>
      </c>
      <c r="E75" s="472" t="s">
        <v>15</v>
      </c>
      <c r="F75" s="472"/>
      <c r="G75" s="310" t="s">
        <v>163</v>
      </c>
      <c r="H75" s="296" t="s">
        <v>16</v>
      </c>
      <c r="J75" s="473" t="s">
        <v>17</v>
      </c>
      <c r="K75" s="474"/>
      <c r="L75" s="474"/>
      <c r="M75" s="475"/>
      <c r="N75"/>
    </row>
    <row r="76" spans="1:14" ht="20.25" customHeight="1" thickBot="1" x14ac:dyDescent="0.25">
      <c r="A76" s="492"/>
      <c r="B76" s="490"/>
      <c r="C76" s="491"/>
      <c r="E76" s="30" t="s">
        <v>19</v>
      </c>
      <c r="F76" s="322" t="s">
        <v>162</v>
      </c>
      <c r="G76" s="292"/>
      <c r="H76" s="300" t="str">
        <f>IF(G76="","",G76)</f>
        <v/>
      </c>
      <c r="J76" s="468" t="s">
        <v>217</v>
      </c>
      <c r="K76" s="469"/>
      <c r="L76" s="470" t="s">
        <v>218</v>
      </c>
      <c r="M76" s="471"/>
      <c r="N76"/>
    </row>
    <row r="77" spans="1:14" ht="33" customHeight="1" thickBot="1" x14ac:dyDescent="0.25">
      <c r="A77" s="492"/>
      <c r="B77" s="490"/>
      <c r="C77" s="491"/>
      <c r="E77" s="2"/>
      <c r="F77" s="3"/>
      <c r="G77" s="3"/>
      <c r="H77" s="301" t="str">
        <f>IF(E77="","",G77/(E77*365))</f>
        <v/>
      </c>
      <c r="J77" s="465"/>
      <c r="K77" s="466"/>
      <c r="L77" s="466"/>
      <c r="M77" s="467"/>
      <c r="N77"/>
    </row>
    <row r="78" spans="1:14" ht="5.0999999999999996" customHeight="1" thickBot="1" x14ac:dyDescent="0.25">
      <c r="E78"/>
      <c r="F78" s="317"/>
      <c r="G78"/>
      <c r="H78"/>
      <c r="I78"/>
      <c r="J78"/>
      <c r="K78"/>
      <c r="L78"/>
      <c r="M78"/>
    </row>
    <row r="79" spans="1:14" ht="21.75" customHeight="1" thickBot="1" x14ac:dyDescent="0.25">
      <c r="A79" s="492">
        <v>10</v>
      </c>
      <c r="B79" s="25" t="s">
        <v>169</v>
      </c>
      <c r="C79" s="324" t="s">
        <v>158</v>
      </c>
      <c r="E79" s="472" t="s">
        <v>15</v>
      </c>
      <c r="F79" s="472"/>
      <c r="G79" s="310" t="s">
        <v>163</v>
      </c>
      <c r="H79" s="296" t="s">
        <v>16</v>
      </c>
      <c r="J79" s="473" t="s">
        <v>17</v>
      </c>
      <c r="K79" s="474"/>
      <c r="L79" s="474"/>
      <c r="M79" s="475"/>
    </row>
    <row r="80" spans="1:14" ht="20.25" customHeight="1" thickBot="1" x14ac:dyDescent="0.25">
      <c r="A80" s="492"/>
      <c r="B80" s="490"/>
      <c r="C80" s="491"/>
      <c r="E80" s="30" t="s">
        <v>19</v>
      </c>
      <c r="F80" s="322" t="s">
        <v>162</v>
      </c>
      <c r="G80" s="292"/>
      <c r="H80" s="300" t="str">
        <f>IF(G80="","",G80)</f>
        <v/>
      </c>
      <c r="J80" s="468" t="s">
        <v>217</v>
      </c>
      <c r="K80" s="469"/>
      <c r="L80" s="470" t="s">
        <v>218</v>
      </c>
      <c r="M80" s="471"/>
    </row>
    <row r="81" spans="1:14" ht="33" customHeight="1" thickBot="1" x14ac:dyDescent="0.25">
      <c r="A81" s="492"/>
      <c r="B81" s="490"/>
      <c r="C81" s="491"/>
      <c r="E81" s="2"/>
      <c r="F81" s="3"/>
      <c r="G81" s="3"/>
      <c r="H81" s="301" t="str">
        <f>IF(E81="","",G81/(E81*365))</f>
        <v/>
      </c>
      <c r="J81" s="465"/>
      <c r="K81" s="466"/>
      <c r="L81" s="466"/>
      <c r="M81" s="467"/>
    </row>
    <row r="82" spans="1:14" ht="5.0999999999999996" customHeight="1" thickBot="1" x14ac:dyDescent="0.25">
      <c r="E82"/>
      <c r="F82" s="317"/>
      <c r="G82"/>
      <c r="H82"/>
      <c r="I82"/>
      <c r="J82"/>
      <c r="K82"/>
      <c r="L82"/>
      <c r="M82"/>
    </row>
    <row r="83" spans="1:14" ht="21.75" customHeight="1" thickBot="1" x14ac:dyDescent="0.25">
      <c r="A83" s="492">
        <v>11</v>
      </c>
      <c r="B83" s="25" t="s">
        <v>168</v>
      </c>
      <c r="C83" s="324" t="s">
        <v>158</v>
      </c>
      <c r="E83" s="472" t="s">
        <v>15</v>
      </c>
      <c r="F83" s="472"/>
      <c r="G83" s="310" t="s">
        <v>163</v>
      </c>
      <c r="H83" s="296" t="s">
        <v>16</v>
      </c>
      <c r="J83" s="473" t="s">
        <v>17</v>
      </c>
      <c r="K83" s="474"/>
      <c r="L83" s="474"/>
      <c r="M83" s="475"/>
    </row>
    <row r="84" spans="1:14" ht="20.25" customHeight="1" thickBot="1" x14ac:dyDescent="0.25">
      <c r="A84" s="492"/>
      <c r="B84" s="490"/>
      <c r="C84" s="491"/>
      <c r="E84" s="30" t="s">
        <v>19</v>
      </c>
      <c r="F84" s="322" t="s">
        <v>162</v>
      </c>
      <c r="G84" s="292"/>
      <c r="H84" s="300" t="str">
        <f>IF(G84="","",G84)</f>
        <v/>
      </c>
      <c r="J84" s="468" t="s">
        <v>217</v>
      </c>
      <c r="K84" s="469"/>
      <c r="L84" s="470" t="s">
        <v>218</v>
      </c>
      <c r="M84" s="471"/>
    </row>
    <row r="85" spans="1:14" ht="33" customHeight="1" thickBot="1" x14ac:dyDescent="0.25">
      <c r="A85" s="492"/>
      <c r="B85" s="490"/>
      <c r="C85" s="491"/>
      <c r="E85" s="2"/>
      <c r="F85" s="3"/>
      <c r="G85" s="3"/>
      <c r="H85" s="301" t="str">
        <f>IF(E85="","",G85/(E85*365))</f>
        <v/>
      </c>
      <c r="J85" s="465"/>
      <c r="K85" s="466"/>
      <c r="L85" s="466"/>
      <c r="M85" s="467"/>
    </row>
    <row r="86" spans="1:14" ht="5.0999999999999996" customHeight="1" thickBot="1" x14ac:dyDescent="0.25">
      <c r="E86"/>
      <c r="F86" s="317"/>
      <c r="G86"/>
      <c r="H86"/>
      <c r="I86"/>
      <c r="J86"/>
      <c r="K86"/>
      <c r="L86"/>
      <c r="M86"/>
    </row>
    <row r="87" spans="1:14" ht="21.75" customHeight="1" thickBot="1" x14ac:dyDescent="0.25">
      <c r="A87" s="487">
        <v>12</v>
      </c>
      <c r="B87" s="25" t="s">
        <v>169</v>
      </c>
      <c r="C87" s="324" t="s">
        <v>158</v>
      </c>
      <c r="E87" s="472" t="s">
        <v>15</v>
      </c>
      <c r="F87" s="472"/>
      <c r="G87" s="310" t="s">
        <v>163</v>
      </c>
      <c r="H87" s="296" t="s">
        <v>16</v>
      </c>
      <c r="J87" s="473" t="s">
        <v>17</v>
      </c>
      <c r="K87" s="474"/>
      <c r="L87" s="474"/>
      <c r="M87" s="475"/>
      <c r="N87"/>
    </row>
    <row r="88" spans="1:14" ht="20.25" customHeight="1" thickBot="1" x14ac:dyDescent="0.25">
      <c r="A88" s="488"/>
      <c r="B88" s="490"/>
      <c r="C88" s="491"/>
      <c r="E88" s="30" t="s">
        <v>19</v>
      </c>
      <c r="F88" s="322" t="s">
        <v>162</v>
      </c>
      <c r="G88" s="292"/>
      <c r="H88" s="300" t="str">
        <f>IF(G88="","",G88)</f>
        <v/>
      </c>
      <c r="J88" s="468" t="s">
        <v>217</v>
      </c>
      <c r="K88" s="469"/>
      <c r="L88" s="470" t="s">
        <v>218</v>
      </c>
      <c r="M88" s="471"/>
      <c r="N88"/>
    </row>
    <row r="89" spans="1:14" ht="33" customHeight="1" thickBot="1" x14ac:dyDescent="0.25">
      <c r="A89" s="489"/>
      <c r="B89" s="490"/>
      <c r="C89" s="491"/>
      <c r="E89" s="2"/>
      <c r="F89" s="3"/>
      <c r="G89" s="3"/>
      <c r="H89" s="301" t="str">
        <f>IF(E89="","",G89/(E89*365))</f>
        <v/>
      </c>
      <c r="J89" s="465"/>
      <c r="K89" s="466"/>
      <c r="L89" s="466"/>
      <c r="M89" s="467"/>
      <c r="N89"/>
    </row>
    <row r="90" spans="1:14" ht="29.25" customHeight="1" x14ac:dyDescent="0.2">
      <c r="E90"/>
      <c r="F90" s="317"/>
      <c r="G90"/>
      <c r="H90"/>
      <c r="I90"/>
      <c r="J90"/>
      <c r="K90"/>
      <c r="L90"/>
      <c r="M90"/>
    </row>
    <row r="91" spans="1:14" ht="21.75" customHeight="1" x14ac:dyDescent="0.2">
      <c r="E91"/>
      <c r="F91" s="317"/>
      <c r="G91"/>
      <c r="H91"/>
      <c r="I91"/>
      <c r="J91"/>
      <c r="K91"/>
      <c r="L91"/>
      <c r="M91"/>
    </row>
    <row r="92" spans="1:14" ht="20.25" customHeight="1" x14ac:dyDescent="0.2">
      <c r="G92" s="103"/>
      <c r="J92" s="104"/>
      <c r="K92" s="105"/>
      <c r="L92" s="104"/>
      <c r="M92" s="105"/>
    </row>
    <row r="93" spans="1:14" ht="33" customHeight="1" x14ac:dyDescent="0.2">
      <c r="G93" s="106"/>
      <c r="J93" s="482"/>
      <c r="K93" s="482"/>
      <c r="L93" s="482"/>
      <c r="M93" s="482"/>
    </row>
    <row r="94" spans="1:14" ht="5.0999999999999996" customHeight="1" x14ac:dyDescent="0.2">
      <c r="C94" s="325"/>
    </row>
    <row r="95" spans="1:14" ht="21.75" customHeight="1" x14ac:dyDescent="0.2">
      <c r="C95" s="325"/>
      <c r="E95" s="481"/>
      <c r="F95" s="481"/>
      <c r="G95" s="28"/>
      <c r="H95" s="28"/>
      <c r="J95" s="481"/>
      <c r="K95" s="481"/>
      <c r="L95" s="481"/>
      <c r="M95" s="481"/>
    </row>
    <row r="96" spans="1:14" ht="20.25" customHeight="1" x14ac:dyDescent="0.2">
      <c r="C96" s="325"/>
      <c r="E96" s="103"/>
      <c r="F96" s="318"/>
      <c r="G96" s="103"/>
      <c r="H96" s="103"/>
      <c r="J96" s="493"/>
      <c r="K96" s="493"/>
      <c r="L96" s="493"/>
      <c r="M96" s="493"/>
    </row>
    <row r="97" spans="3:13" x14ac:dyDescent="0.2">
      <c r="C97" s="325"/>
      <c r="E97" s="106"/>
      <c r="F97" s="319"/>
      <c r="G97" s="106"/>
      <c r="H97" s="107"/>
      <c r="J97" s="482"/>
      <c r="K97" s="482"/>
      <c r="L97" s="482"/>
      <c r="M97" s="482"/>
    </row>
    <row r="98" spans="3:13" x14ac:dyDescent="0.2">
      <c r="C98" s="325"/>
    </row>
    <row r="99" spans="3:13" hidden="1" x14ac:dyDescent="0.2">
      <c r="C99" s="325"/>
    </row>
    <row r="100" spans="3:13" ht="12.75" hidden="1" customHeight="1" x14ac:dyDescent="0.2">
      <c r="C100" s="325"/>
      <c r="E100" s="472" t="s">
        <v>15</v>
      </c>
      <c r="F100" s="472"/>
      <c r="G100" s="307"/>
      <c r="H100" s="29" t="s">
        <v>16</v>
      </c>
      <c r="J100" s="479" t="s">
        <v>17</v>
      </c>
      <c r="K100" s="479"/>
      <c r="L100" s="479"/>
      <c r="M100" s="479"/>
    </row>
    <row r="101" spans="3:13" hidden="1" x14ac:dyDescent="0.2">
      <c r="C101" s="325"/>
      <c r="E101" s="30" t="s">
        <v>19</v>
      </c>
      <c r="F101" s="320" t="s">
        <v>114</v>
      </c>
      <c r="G101" s="31" t="s">
        <v>147</v>
      </c>
      <c r="H101" s="263" t="s">
        <v>114</v>
      </c>
      <c r="J101" s="480" t="s">
        <v>148</v>
      </c>
      <c r="K101" s="480"/>
      <c r="L101" s="480" t="s">
        <v>149</v>
      </c>
      <c r="M101" s="480"/>
    </row>
    <row r="102" spans="3:13" ht="13.5" hidden="1" thickBot="1" x14ac:dyDescent="0.25">
      <c r="C102" s="325"/>
      <c r="E102" s="2"/>
      <c r="F102" s="321">
        <v>12</v>
      </c>
      <c r="G102" s="3"/>
      <c r="H102" s="264" t="str">
        <f>IF(OR(E102=0,F102=0),"",#REF!/(E102*F102))</f>
        <v/>
      </c>
      <c r="J102" s="477"/>
      <c r="K102" s="477"/>
      <c r="L102" s="477"/>
      <c r="M102" s="477"/>
    </row>
    <row r="103" spans="3:13" hidden="1" x14ac:dyDescent="0.2"/>
    <row r="104" spans="3:13" ht="12.75" hidden="1" customHeight="1" x14ac:dyDescent="0.2">
      <c r="E104" s="472" t="s">
        <v>20</v>
      </c>
      <c r="F104" s="472"/>
      <c r="G104" s="307"/>
      <c r="H104" s="29" t="s">
        <v>16</v>
      </c>
      <c r="J104" s="479" t="s">
        <v>17</v>
      </c>
      <c r="K104" s="479"/>
      <c r="L104" s="479"/>
      <c r="M104" s="479"/>
    </row>
    <row r="105" spans="3:13" hidden="1" x14ac:dyDescent="0.2">
      <c r="E105" s="30" t="s">
        <v>19</v>
      </c>
      <c r="F105" s="320" t="s">
        <v>114</v>
      </c>
      <c r="G105" s="31" t="s">
        <v>147</v>
      </c>
      <c r="H105" s="263" t="s">
        <v>114</v>
      </c>
      <c r="J105" s="480" t="s">
        <v>148</v>
      </c>
      <c r="K105" s="480"/>
      <c r="L105" s="480" t="s">
        <v>149</v>
      </c>
      <c r="M105" s="480"/>
    </row>
    <row r="106" spans="3:13" ht="13.5" hidden="1" thickBot="1" x14ac:dyDescent="0.25">
      <c r="E106" s="2"/>
      <c r="F106" s="321">
        <v>12</v>
      </c>
      <c r="G106" s="3"/>
      <c r="H106" s="264" t="str">
        <f>IF(OR(E106=0,F106=0),"",#REF!/(E106*F106))</f>
        <v/>
      </c>
      <c r="J106" s="477"/>
      <c r="K106" s="477"/>
      <c r="L106" s="477"/>
      <c r="M106" s="477"/>
    </row>
    <row r="107" spans="3:13" hidden="1" x14ac:dyDescent="0.2"/>
    <row r="108" spans="3:13" ht="12.75" hidden="1" customHeight="1" x14ac:dyDescent="0.2">
      <c r="G108" s="309"/>
      <c r="J108" s="479" t="s">
        <v>17</v>
      </c>
      <c r="K108" s="479"/>
      <c r="L108" s="479"/>
      <c r="M108" s="479"/>
    </row>
    <row r="109" spans="3:13" ht="13.5" hidden="1" customHeight="1" x14ac:dyDescent="0.2">
      <c r="G109" s="311"/>
      <c r="J109" s="32" t="e">
        <f>#REF!</f>
        <v>#REF!</v>
      </c>
      <c r="K109" s="33" t="s">
        <v>150</v>
      </c>
      <c r="L109" s="32" t="e">
        <f>#REF!</f>
        <v>#REF!</v>
      </c>
      <c r="M109" s="33" t="s">
        <v>151</v>
      </c>
    </row>
    <row r="110" spans="3:13" ht="13.5" hidden="1" customHeight="1" thickBot="1" x14ac:dyDescent="0.25">
      <c r="G110" s="308"/>
      <c r="J110" s="477"/>
      <c r="K110" s="477"/>
      <c r="L110" s="477"/>
      <c r="M110" s="477"/>
    </row>
    <row r="111" spans="3:13" hidden="1" x14ac:dyDescent="0.2"/>
    <row r="112" spans="3:13" hidden="1" x14ac:dyDescent="0.2"/>
  </sheetData>
  <sheetProtection algorithmName="SHA-512" hashValue="6c6CAuWgxGLVxEcJyz9LPLXqIbzt8BZjKFcJKBd4jCICtVabCZEo0EKc+2/tbLi7n8T99kc1sTkravvHa2Zxbg==" saltValue="nYkbqeF0/YYKS5AWKMc6VQ==" spinCount="100000" sheet="1" objects="1" scenarios="1"/>
  <mergeCells count="129">
    <mergeCell ref="A47:A49"/>
    <mergeCell ref="E47:F47"/>
    <mergeCell ref="B48:B49"/>
    <mergeCell ref="C48:C49"/>
    <mergeCell ref="A51:A53"/>
    <mergeCell ref="J43:M43"/>
    <mergeCell ref="B44:B45"/>
    <mergeCell ref="C44:C45"/>
    <mergeCell ref="J44:K44"/>
    <mergeCell ref="L44:M44"/>
    <mergeCell ref="J45:K45"/>
    <mergeCell ref="L45:M45"/>
    <mergeCell ref="J47:M47"/>
    <mergeCell ref="A43:A45"/>
    <mergeCell ref="J48:K48"/>
    <mergeCell ref="L48:M48"/>
    <mergeCell ref="J49:K49"/>
    <mergeCell ref="J51:M51"/>
    <mergeCell ref="B52:B53"/>
    <mergeCell ref="C52:C53"/>
    <mergeCell ref="A59:A61"/>
    <mergeCell ref="J59:M59"/>
    <mergeCell ref="B60:B61"/>
    <mergeCell ref="C60:C61"/>
    <mergeCell ref="J60:K60"/>
    <mergeCell ref="L60:M60"/>
    <mergeCell ref="J61:K61"/>
    <mergeCell ref="L61:M61"/>
    <mergeCell ref="A55:A57"/>
    <mergeCell ref="J55:M55"/>
    <mergeCell ref="B56:B57"/>
    <mergeCell ref="C56:C57"/>
    <mergeCell ref="J56:K56"/>
    <mergeCell ref="L56:M56"/>
    <mergeCell ref="J57:K57"/>
    <mergeCell ref="L57:M57"/>
    <mergeCell ref="A63:A65"/>
    <mergeCell ref="A71:A73"/>
    <mergeCell ref="B72:B73"/>
    <mergeCell ref="C72:C73"/>
    <mergeCell ref="B64:B65"/>
    <mergeCell ref="C64:C65"/>
    <mergeCell ref="A79:A81"/>
    <mergeCell ref="B80:B81"/>
    <mergeCell ref="C80:C81"/>
    <mergeCell ref="A67:A69"/>
    <mergeCell ref="A75:A77"/>
    <mergeCell ref="B76:B77"/>
    <mergeCell ref="C76:C77"/>
    <mergeCell ref="B68:B69"/>
    <mergeCell ref="C68:C69"/>
    <mergeCell ref="J110:K110"/>
    <mergeCell ref="L110:M110"/>
    <mergeCell ref="A87:A89"/>
    <mergeCell ref="B88:B89"/>
    <mergeCell ref="C88:C89"/>
    <mergeCell ref="A83:A85"/>
    <mergeCell ref="B84:B85"/>
    <mergeCell ref="C84:C85"/>
    <mergeCell ref="E95:F95"/>
    <mergeCell ref="J96:K96"/>
    <mergeCell ref="L96:M96"/>
    <mergeCell ref="J93:K93"/>
    <mergeCell ref="L93:M93"/>
    <mergeCell ref="E104:F104"/>
    <mergeCell ref="J104:M104"/>
    <mergeCell ref="J105:K105"/>
    <mergeCell ref="L105:M105"/>
    <mergeCell ref="J106:K106"/>
    <mergeCell ref="J85:K85"/>
    <mergeCell ref="L85:M85"/>
    <mergeCell ref="E87:F87"/>
    <mergeCell ref="J87:M87"/>
    <mergeCell ref="J88:K88"/>
    <mergeCell ref="L88:M88"/>
    <mergeCell ref="C1:K1"/>
    <mergeCell ref="L49:M49"/>
    <mergeCell ref="J108:M108"/>
    <mergeCell ref="L106:M106"/>
    <mergeCell ref="E100:F100"/>
    <mergeCell ref="J100:M100"/>
    <mergeCell ref="J101:K101"/>
    <mergeCell ref="L101:M101"/>
    <mergeCell ref="J102:K102"/>
    <mergeCell ref="L102:M102"/>
    <mergeCell ref="J95:M95"/>
    <mergeCell ref="J97:K97"/>
    <mergeCell ref="L97:M97"/>
    <mergeCell ref="J52:K52"/>
    <mergeCell ref="L52:M52"/>
    <mergeCell ref="E43:F43"/>
    <mergeCell ref="J53:K53"/>
    <mergeCell ref="L53:M53"/>
    <mergeCell ref="E63:F63"/>
    <mergeCell ref="J63:M63"/>
    <mergeCell ref="J64:K64"/>
    <mergeCell ref="L64:M64"/>
    <mergeCell ref="J65:K65"/>
    <mergeCell ref="L65:M65"/>
    <mergeCell ref="E67:F67"/>
    <mergeCell ref="J67:M67"/>
    <mergeCell ref="J68:K68"/>
    <mergeCell ref="L68:M68"/>
    <mergeCell ref="E75:F75"/>
    <mergeCell ref="J75:M75"/>
    <mergeCell ref="J76:K76"/>
    <mergeCell ref="L76:M76"/>
    <mergeCell ref="J77:K77"/>
    <mergeCell ref="L77:M77"/>
    <mergeCell ref="E79:F79"/>
    <mergeCell ref="J79:M79"/>
    <mergeCell ref="J69:K69"/>
    <mergeCell ref="L69:M69"/>
    <mergeCell ref="E71:F71"/>
    <mergeCell ref="J71:M71"/>
    <mergeCell ref="J72:K72"/>
    <mergeCell ref="L72:M72"/>
    <mergeCell ref="J73:K73"/>
    <mergeCell ref="L73:M73"/>
    <mergeCell ref="J89:K89"/>
    <mergeCell ref="L89:M89"/>
    <mergeCell ref="J80:K80"/>
    <mergeCell ref="L80:M80"/>
    <mergeCell ref="J81:K81"/>
    <mergeCell ref="L81:M81"/>
    <mergeCell ref="E83:F83"/>
    <mergeCell ref="J83:M83"/>
    <mergeCell ref="J84:K84"/>
    <mergeCell ref="L84:M84"/>
  </mergeCells>
  <phoneticPr fontId="38" type="noConversion"/>
  <pageMargins left="0.78740157480314965" right="0.78740157480314965" top="0.78740157480314965" bottom="0.78740157480314965" header="0.51181102362204722" footer="0.51181102362204722"/>
  <pageSetup paperSize="9" scale="60" firstPageNumber="0" orientation="landscape" r:id="rId1"/>
  <headerFooter alignWithMargins="0">
    <oddFooter>&amp;L&amp;9 Juli 2020 / V0</oddFooter>
  </headerFooter>
  <rowBreaks count="1" manualBreakCount="1">
    <brk id="73" max="16383" man="1"/>
  </rowBreaks>
  <ignoredErrors>
    <ignoredError sqref="H46:H47 L1:M1 C1 H102 H106 L109 J10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DN92"/>
  <sheetViews>
    <sheetView showGridLines="0" topLeftCell="I1" zoomScale="75" zoomScaleNormal="75" workbookViewId="0">
      <selection activeCell="C7" sqref="C7"/>
    </sheetView>
  </sheetViews>
  <sheetFormatPr baseColWidth="10" defaultColWidth="11.42578125" defaultRowHeight="12.75" x14ac:dyDescent="0.2"/>
  <cols>
    <col min="1" max="1" width="6" style="16" customWidth="1"/>
    <col min="2" max="2" width="41.42578125" style="6" customWidth="1"/>
    <col min="3" max="3" width="15.140625" style="6" customWidth="1"/>
    <col min="4" max="4" width="19.85546875" style="6" customWidth="1"/>
    <col min="5" max="5" width="15.140625" style="6" customWidth="1"/>
    <col min="6" max="10" width="15.140625" style="15" customWidth="1"/>
    <col min="11" max="11" width="3.28515625" style="15" customWidth="1"/>
    <col min="12" max="12" width="13.28515625" style="15" customWidth="1"/>
    <col min="13" max="13" width="17.5703125" style="15" customWidth="1"/>
    <col min="14" max="18" width="13.28515625" style="15" customWidth="1"/>
    <col min="19" max="19" width="17.42578125" style="15" customWidth="1"/>
    <col min="20" max="24" width="13.28515625" style="15" customWidth="1"/>
    <col min="25" max="25" width="17.85546875" style="15" customWidth="1"/>
    <col min="26" max="30" width="13.28515625" style="15" customWidth="1"/>
    <col min="31" max="31" width="18.28515625" style="15" customWidth="1"/>
    <col min="32" max="36" width="13.28515625" style="15" customWidth="1"/>
    <col min="37" max="37" width="18" style="15" customWidth="1"/>
    <col min="38" max="42" width="13.28515625" style="15" customWidth="1"/>
    <col min="43" max="43" width="18.85546875" style="15" customWidth="1"/>
    <col min="44" max="48" width="13.28515625" style="15" customWidth="1"/>
    <col min="49" max="49" width="17.7109375" style="15" customWidth="1"/>
    <col min="50" max="54" width="13.28515625" style="15" customWidth="1"/>
    <col min="55" max="55" width="18.5703125" style="15" customWidth="1"/>
    <col min="56" max="60" width="13.28515625" style="15" customWidth="1"/>
    <col min="61" max="61" width="19.42578125" style="15" customWidth="1"/>
    <col min="62" max="66" width="13.28515625" style="15" customWidth="1"/>
    <col min="67" max="67" width="19.7109375" style="15" customWidth="1"/>
    <col min="68" max="72" width="13.28515625" style="15" customWidth="1"/>
    <col min="73" max="73" width="18.42578125" style="15" customWidth="1"/>
    <col min="74" max="78" width="13.28515625" style="15" customWidth="1"/>
    <col min="79" max="79" width="18.5703125" style="15" customWidth="1"/>
    <col min="80" max="83" width="13.28515625" style="15" customWidth="1"/>
    <col min="85" max="85" width="9.5703125" style="6" customWidth="1"/>
    <col min="86" max="16384" width="11.42578125" style="6"/>
  </cols>
  <sheetData>
    <row r="1" spans="1:83" ht="21" thickBot="1" x14ac:dyDescent="0.35">
      <c r="A1" s="154" t="s">
        <v>23</v>
      </c>
      <c r="B1" s="155"/>
      <c r="C1" s="59" t="str">
        <f>IF(Deckblatt!$A$24="","",Deckblatt!$A$24)</f>
        <v/>
      </c>
      <c r="D1" s="58" t="str">
        <f>IF(Deckblatt!$A$21="","",CONCATENATE("/  ",Deckblatt!$A$21))</f>
        <v/>
      </c>
      <c r="F1" s="56"/>
      <c r="G1" s="56"/>
      <c r="H1" s="57"/>
      <c r="I1" s="42"/>
      <c r="J1" s="85" t="str">
        <f>IF(Deckblatt!$A$18="","",Deckblatt!$A$18)</f>
        <v/>
      </c>
      <c r="K1" s="53"/>
      <c r="L1" s="59" t="str">
        <f>IF(Deckblatt!$A$24="","",Deckblatt!$A$24)</f>
        <v/>
      </c>
      <c r="M1" s="58" t="str">
        <f>IF(Deckblatt!$A$21="","",CONCATENATE("/  ",Deckblatt!$A$21))</f>
        <v/>
      </c>
      <c r="N1" s="86"/>
      <c r="O1" s="53"/>
      <c r="P1" s="53"/>
      <c r="Q1" s="53"/>
      <c r="R1" s="53"/>
      <c r="S1" s="53"/>
      <c r="T1" s="53"/>
      <c r="U1" s="53"/>
      <c r="V1" s="53"/>
      <c r="W1" s="85" t="str">
        <f>IF(Deckblatt!$A$18="","",Deckblatt!$A$18)</f>
        <v/>
      </c>
      <c r="X1" s="59" t="str">
        <f>IF(Deckblatt!$A$24="","",Deckblatt!$A$24)</f>
        <v/>
      </c>
      <c r="Y1" s="58" t="str">
        <f>IF(Deckblatt!$A$21="","",CONCATENATE("/  ",Deckblatt!$A$21))</f>
        <v/>
      </c>
      <c r="Z1" s="86"/>
      <c r="AA1" s="53"/>
      <c r="AB1" s="53"/>
      <c r="AC1" s="53"/>
      <c r="AD1" s="53"/>
      <c r="AE1" s="53"/>
      <c r="AF1" s="53"/>
      <c r="AG1" s="53"/>
      <c r="AH1" s="53"/>
      <c r="AI1" s="85" t="str">
        <f>IF(Deckblatt!$A$18="","",Deckblatt!$A$18)</f>
        <v/>
      </c>
      <c r="AJ1" s="59" t="str">
        <f>IF(Deckblatt!$A$24="","",Deckblatt!$A$24)</f>
        <v/>
      </c>
      <c r="AK1" s="58" t="str">
        <f>IF(Deckblatt!$A$21="","",CONCATENATE("/  ",Deckblatt!$A$21))</f>
        <v/>
      </c>
      <c r="AM1" s="53"/>
      <c r="AN1" s="53"/>
      <c r="AO1" s="53"/>
      <c r="AP1" s="53"/>
      <c r="AQ1" s="53"/>
      <c r="AR1" s="53"/>
      <c r="AS1" s="53"/>
      <c r="AT1" s="53"/>
      <c r="AU1" s="85" t="str">
        <f>IF(Deckblatt!$A$18="","",Deckblatt!$A$18)</f>
        <v/>
      </c>
      <c r="AV1" s="59" t="str">
        <f>IF(Deckblatt!$A$24="","",Deckblatt!$A$24)</f>
        <v/>
      </c>
      <c r="AW1" s="58" t="str">
        <f>IF(Deckblatt!$A$21="","",CONCATENATE("/  ",Deckblatt!$A$21))</f>
        <v/>
      </c>
      <c r="AX1" s="86"/>
      <c r="AY1" s="53"/>
      <c r="AZ1" s="53"/>
      <c r="BA1" s="53"/>
      <c r="BB1" s="53"/>
      <c r="BC1" s="53"/>
      <c r="BD1" s="53"/>
      <c r="BE1" s="53"/>
      <c r="BF1" s="53"/>
      <c r="BG1" s="85" t="str">
        <f>IF(Deckblatt!$A$18="","",Deckblatt!$A$18)</f>
        <v/>
      </c>
      <c r="BH1" s="59" t="str">
        <f>IF(Deckblatt!$A$24="","",Deckblatt!$A$24)</f>
        <v/>
      </c>
      <c r="BI1" s="58" t="str">
        <f>IF(Deckblatt!$A$21="","",CONCATENATE("/  ",Deckblatt!$A$21))</f>
        <v/>
      </c>
      <c r="BJ1" s="86"/>
      <c r="BK1" s="53"/>
      <c r="BL1" s="53"/>
      <c r="BM1" s="53"/>
      <c r="BN1" s="53"/>
      <c r="BO1" s="53"/>
      <c r="BP1" s="53"/>
      <c r="BQ1" s="53"/>
      <c r="BR1" s="53"/>
      <c r="BS1" s="85" t="str">
        <f>IF(Deckblatt!$A$18="","",Deckblatt!$A$18)</f>
        <v/>
      </c>
      <c r="BT1" s="59" t="str">
        <f>IF(Deckblatt!$A$24="","",Deckblatt!$A$24)</f>
        <v/>
      </c>
      <c r="BU1" s="58" t="str">
        <f>IF(Deckblatt!$A$21="","",CONCATENATE("/  ",Deckblatt!$A$21))</f>
        <v/>
      </c>
      <c r="BV1" s="86"/>
      <c r="BW1" s="53"/>
      <c r="BX1" s="53"/>
      <c r="BY1" s="53"/>
      <c r="BZ1" s="53"/>
      <c r="CA1" s="53"/>
      <c r="CB1" s="53"/>
      <c r="CC1" s="53"/>
      <c r="CD1" s="53"/>
      <c r="CE1" s="85" t="str">
        <f>IF(Deckblatt!$A$18="","",Deckblatt!$A$18)</f>
        <v/>
      </c>
    </row>
    <row r="2" spans="1:83" ht="16.5" customHeight="1" thickBot="1" x14ac:dyDescent="0.25">
      <c r="A2" s="523"/>
      <c r="B2" s="524"/>
      <c r="C2" s="537" t="s">
        <v>93</v>
      </c>
      <c r="D2" s="538"/>
      <c r="E2" s="539"/>
      <c r="F2" s="539"/>
      <c r="G2" s="539"/>
      <c r="H2" s="539"/>
      <c r="I2" s="539"/>
      <c r="J2" s="540"/>
      <c r="K2" s="149"/>
      <c r="L2" s="533" t="s">
        <v>24</v>
      </c>
      <c r="M2" s="534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41" t="s">
        <v>24</v>
      </c>
      <c r="Y2" s="534"/>
      <c r="Z2" s="535"/>
      <c r="AA2" s="535"/>
      <c r="AB2" s="535"/>
      <c r="AC2" s="535"/>
      <c r="AD2" s="535"/>
      <c r="AE2" s="535"/>
      <c r="AF2" s="535"/>
      <c r="AG2" s="535"/>
      <c r="AH2" s="535"/>
      <c r="AI2" s="542"/>
      <c r="AJ2" s="541" t="s">
        <v>24</v>
      </c>
      <c r="AK2" s="534"/>
      <c r="AL2" s="535"/>
      <c r="AM2" s="535"/>
      <c r="AN2" s="535"/>
      <c r="AO2" s="535"/>
      <c r="AP2" s="535"/>
      <c r="AQ2" s="535"/>
      <c r="AR2" s="535"/>
      <c r="AS2" s="535"/>
      <c r="AT2" s="535"/>
      <c r="AU2" s="542"/>
      <c r="AV2" s="541" t="s">
        <v>24</v>
      </c>
      <c r="AW2" s="534"/>
      <c r="AX2" s="535"/>
      <c r="AY2" s="535"/>
      <c r="AZ2" s="535"/>
      <c r="BA2" s="535"/>
      <c r="BB2" s="535"/>
      <c r="BC2" s="535"/>
      <c r="BD2" s="535"/>
      <c r="BE2" s="535"/>
      <c r="BF2" s="535"/>
      <c r="BG2" s="542"/>
      <c r="BH2" s="541" t="s">
        <v>24</v>
      </c>
      <c r="BI2" s="534"/>
      <c r="BJ2" s="535"/>
      <c r="BK2" s="535"/>
      <c r="BL2" s="535"/>
      <c r="BM2" s="535"/>
      <c r="BN2" s="535"/>
      <c r="BO2" s="535"/>
      <c r="BP2" s="535"/>
      <c r="BQ2" s="535"/>
      <c r="BR2" s="535"/>
      <c r="BS2" s="542"/>
      <c r="BT2" s="541" t="s">
        <v>24</v>
      </c>
      <c r="BU2" s="534"/>
      <c r="BV2" s="535"/>
      <c r="BW2" s="535"/>
      <c r="BX2" s="535"/>
      <c r="BY2" s="535"/>
      <c r="BZ2" s="535"/>
      <c r="CA2" s="535"/>
      <c r="CB2" s="535"/>
      <c r="CC2" s="535"/>
      <c r="CD2" s="535"/>
      <c r="CE2" s="552"/>
    </row>
    <row r="3" spans="1:83" ht="12" customHeight="1" thickBot="1" x14ac:dyDescent="0.25">
      <c r="A3" s="525"/>
      <c r="B3" s="526"/>
      <c r="C3" s="517" t="s">
        <v>220</v>
      </c>
      <c r="D3" s="516" t="s">
        <v>250</v>
      </c>
      <c r="E3" s="516" t="s">
        <v>221</v>
      </c>
      <c r="F3" s="516" t="s">
        <v>222</v>
      </c>
      <c r="G3" s="516" t="s">
        <v>223</v>
      </c>
      <c r="H3" s="516" t="s">
        <v>224</v>
      </c>
      <c r="I3" s="543" t="s">
        <v>225</v>
      </c>
      <c r="J3" s="536" t="s">
        <v>226</v>
      </c>
      <c r="K3" s="150"/>
      <c r="L3" s="544" t="str">
        <f>'Leistungen_planen '!B44</f>
        <v>Sonderschule</v>
      </c>
      <c r="M3" s="545"/>
      <c r="N3" s="546"/>
      <c r="O3" s="546"/>
      <c r="P3" s="546"/>
      <c r="Q3" s="547"/>
      <c r="R3" s="549" t="str">
        <f>'Leistungen_planen '!B48</f>
        <v>Wohnen</v>
      </c>
      <c r="S3" s="518"/>
      <c r="T3" s="519"/>
      <c r="U3" s="519"/>
      <c r="V3" s="519"/>
      <c r="W3" s="550"/>
      <c r="X3" s="518" t="str">
        <f>'Leistungen_planen '!B52</f>
        <v>Mittagstisch für externe Schülerinnen und Schüler</v>
      </c>
      <c r="Y3" s="518"/>
      <c r="Z3" s="519"/>
      <c r="AA3" s="519"/>
      <c r="AB3" s="519"/>
      <c r="AC3" s="519"/>
      <c r="AD3" s="520" t="str">
        <f>'Leistungen_planen '!B56</f>
        <v xml:space="preserve">Medizinische Massnahmen </v>
      </c>
      <c r="AE3" s="518"/>
      <c r="AF3" s="519"/>
      <c r="AG3" s="519"/>
      <c r="AH3" s="519"/>
      <c r="AI3" s="521"/>
      <c r="AJ3" s="518" t="str">
        <f>'Leistungen_planen '!B60</f>
        <v>Schülertransporte; Schulweg</v>
      </c>
      <c r="AK3" s="518"/>
      <c r="AL3" s="519"/>
      <c r="AM3" s="519"/>
      <c r="AN3" s="519"/>
      <c r="AO3" s="519"/>
      <c r="AP3" s="520" t="str">
        <f>IF('Leistungen_planen '!B64="","",'Leistungen_planen '!B64)</f>
        <v/>
      </c>
      <c r="AQ3" s="518"/>
      <c r="AR3" s="519"/>
      <c r="AS3" s="519"/>
      <c r="AT3" s="519"/>
      <c r="AU3" s="521"/>
      <c r="AV3" s="518" t="str">
        <f>IF('Leistungen_planen '!B68="","",'Leistungen_planen '!B68)</f>
        <v/>
      </c>
      <c r="AW3" s="518"/>
      <c r="AX3" s="519"/>
      <c r="AY3" s="519"/>
      <c r="AZ3" s="519"/>
      <c r="BA3" s="519"/>
      <c r="BB3" s="520" t="str">
        <f>IF('Leistungen_planen '!B72="","",'Leistungen_planen '!B72)</f>
        <v/>
      </c>
      <c r="BC3" s="518"/>
      <c r="BD3" s="519"/>
      <c r="BE3" s="519"/>
      <c r="BF3" s="519"/>
      <c r="BG3" s="521"/>
      <c r="BH3" s="518" t="str">
        <f>IF('Leistungen_planen '!B76="","",'Leistungen_planen '!B76)</f>
        <v/>
      </c>
      <c r="BI3" s="518"/>
      <c r="BJ3" s="519"/>
      <c r="BK3" s="519"/>
      <c r="BL3" s="519"/>
      <c r="BM3" s="519"/>
      <c r="BN3" s="520" t="str">
        <f>IF('Leistungen_planen '!B80="","",'Leistungen_planen '!B80)</f>
        <v/>
      </c>
      <c r="BO3" s="518"/>
      <c r="BP3" s="519"/>
      <c r="BQ3" s="519"/>
      <c r="BR3" s="519"/>
      <c r="BS3" s="521"/>
      <c r="BT3" s="518" t="str">
        <f>IF('Leistungen_planen '!B84="","",'Leistungen_planen '!B84)</f>
        <v/>
      </c>
      <c r="BU3" s="518"/>
      <c r="BV3" s="519"/>
      <c r="BW3" s="519"/>
      <c r="BX3" s="519"/>
      <c r="BY3" s="519"/>
      <c r="BZ3" s="520" t="str">
        <f>IF('Leistungen_planen '!B88="","",'Leistungen_planen '!B88)</f>
        <v/>
      </c>
      <c r="CA3" s="518"/>
      <c r="CB3" s="519"/>
      <c r="CC3" s="519"/>
      <c r="CD3" s="519"/>
      <c r="CE3" s="521"/>
    </row>
    <row r="4" spans="1:83" ht="12.75" customHeight="1" thickBot="1" x14ac:dyDescent="0.25">
      <c r="A4" s="527" t="s">
        <v>219</v>
      </c>
      <c r="B4" s="528"/>
      <c r="C4" s="517"/>
      <c r="D4" s="516"/>
      <c r="E4" s="516"/>
      <c r="F4" s="516"/>
      <c r="G4" s="516"/>
      <c r="H4" s="516"/>
      <c r="I4" s="543"/>
      <c r="J4" s="536"/>
      <c r="K4" s="151"/>
      <c r="L4" s="548"/>
      <c r="M4" s="546"/>
      <c r="N4" s="546"/>
      <c r="O4" s="546"/>
      <c r="P4" s="546"/>
      <c r="Q4" s="547"/>
      <c r="R4" s="551"/>
      <c r="S4" s="519"/>
      <c r="T4" s="519"/>
      <c r="U4" s="519"/>
      <c r="V4" s="519"/>
      <c r="W4" s="550"/>
      <c r="X4" s="519"/>
      <c r="Y4" s="519"/>
      <c r="Z4" s="519"/>
      <c r="AA4" s="519"/>
      <c r="AB4" s="519"/>
      <c r="AC4" s="519"/>
      <c r="AD4" s="522"/>
      <c r="AE4" s="519"/>
      <c r="AF4" s="519"/>
      <c r="AG4" s="519"/>
      <c r="AH4" s="519"/>
      <c r="AI4" s="521"/>
      <c r="AJ4" s="519"/>
      <c r="AK4" s="519"/>
      <c r="AL4" s="519"/>
      <c r="AM4" s="519"/>
      <c r="AN4" s="519"/>
      <c r="AO4" s="519"/>
      <c r="AP4" s="522"/>
      <c r="AQ4" s="519"/>
      <c r="AR4" s="519"/>
      <c r="AS4" s="519"/>
      <c r="AT4" s="519"/>
      <c r="AU4" s="521"/>
      <c r="AV4" s="519"/>
      <c r="AW4" s="519"/>
      <c r="AX4" s="519"/>
      <c r="AY4" s="519"/>
      <c r="AZ4" s="519"/>
      <c r="BA4" s="519"/>
      <c r="BB4" s="522"/>
      <c r="BC4" s="519"/>
      <c r="BD4" s="519"/>
      <c r="BE4" s="519"/>
      <c r="BF4" s="519"/>
      <c r="BG4" s="521"/>
      <c r="BH4" s="519"/>
      <c r="BI4" s="519"/>
      <c r="BJ4" s="519"/>
      <c r="BK4" s="519"/>
      <c r="BL4" s="519"/>
      <c r="BM4" s="519"/>
      <c r="BN4" s="522"/>
      <c r="BO4" s="519"/>
      <c r="BP4" s="519"/>
      <c r="BQ4" s="519"/>
      <c r="BR4" s="519"/>
      <c r="BS4" s="521"/>
      <c r="BT4" s="519"/>
      <c r="BU4" s="519"/>
      <c r="BV4" s="519"/>
      <c r="BW4" s="519"/>
      <c r="BX4" s="519"/>
      <c r="BY4" s="519"/>
      <c r="BZ4" s="522"/>
      <c r="CA4" s="519"/>
      <c r="CB4" s="519"/>
      <c r="CC4" s="519"/>
      <c r="CD4" s="519"/>
      <c r="CE4" s="521"/>
    </row>
    <row r="5" spans="1:83" ht="12.75" customHeight="1" thickBot="1" x14ac:dyDescent="0.25">
      <c r="A5" s="529"/>
      <c r="B5" s="530"/>
      <c r="C5" s="517"/>
      <c r="D5" s="516"/>
      <c r="E5" s="516"/>
      <c r="F5" s="516"/>
      <c r="G5" s="516"/>
      <c r="H5" s="516"/>
      <c r="I5" s="543"/>
      <c r="J5" s="536"/>
      <c r="K5" s="151"/>
      <c r="L5" s="512" t="s">
        <v>227</v>
      </c>
      <c r="M5" s="514" t="s">
        <v>250</v>
      </c>
      <c r="N5" s="509" t="s">
        <v>228</v>
      </c>
      <c r="O5" s="509" t="s">
        <v>222</v>
      </c>
      <c r="P5" s="511" t="s">
        <v>229</v>
      </c>
      <c r="Q5" s="508" t="s">
        <v>230</v>
      </c>
      <c r="R5" s="512" t="s">
        <v>227</v>
      </c>
      <c r="S5" s="514" t="s">
        <v>250</v>
      </c>
      <c r="T5" s="509" t="s">
        <v>228</v>
      </c>
      <c r="U5" s="509" t="s">
        <v>222</v>
      </c>
      <c r="V5" s="511" t="s">
        <v>229</v>
      </c>
      <c r="W5" s="508" t="s">
        <v>230</v>
      </c>
      <c r="X5" s="512" t="s">
        <v>227</v>
      </c>
      <c r="Y5" s="514" t="s">
        <v>250</v>
      </c>
      <c r="Z5" s="509" t="s">
        <v>228</v>
      </c>
      <c r="AA5" s="509" t="s">
        <v>222</v>
      </c>
      <c r="AB5" s="511" t="s">
        <v>229</v>
      </c>
      <c r="AC5" s="508" t="s">
        <v>230</v>
      </c>
      <c r="AD5" s="512" t="s">
        <v>227</v>
      </c>
      <c r="AE5" s="514" t="s">
        <v>250</v>
      </c>
      <c r="AF5" s="509" t="s">
        <v>228</v>
      </c>
      <c r="AG5" s="509" t="s">
        <v>222</v>
      </c>
      <c r="AH5" s="511" t="s">
        <v>229</v>
      </c>
      <c r="AI5" s="508" t="s">
        <v>230</v>
      </c>
      <c r="AJ5" s="512" t="s">
        <v>227</v>
      </c>
      <c r="AK5" s="514" t="s">
        <v>250</v>
      </c>
      <c r="AL5" s="509" t="s">
        <v>228</v>
      </c>
      <c r="AM5" s="509" t="s">
        <v>222</v>
      </c>
      <c r="AN5" s="511" t="s">
        <v>229</v>
      </c>
      <c r="AO5" s="508" t="s">
        <v>230</v>
      </c>
      <c r="AP5" s="512" t="s">
        <v>227</v>
      </c>
      <c r="AQ5" s="514" t="s">
        <v>250</v>
      </c>
      <c r="AR5" s="509" t="s">
        <v>228</v>
      </c>
      <c r="AS5" s="509" t="s">
        <v>222</v>
      </c>
      <c r="AT5" s="511" t="s">
        <v>229</v>
      </c>
      <c r="AU5" s="508" t="s">
        <v>230</v>
      </c>
      <c r="AV5" s="512" t="s">
        <v>227</v>
      </c>
      <c r="AW5" s="514" t="s">
        <v>250</v>
      </c>
      <c r="AX5" s="509" t="s">
        <v>228</v>
      </c>
      <c r="AY5" s="509" t="s">
        <v>222</v>
      </c>
      <c r="AZ5" s="511" t="s">
        <v>229</v>
      </c>
      <c r="BA5" s="508" t="s">
        <v>230</v>
      </c>
      <c r="BB5" s="512" t="s">
        <v>227</v>
      </c>
      <c r="BC5" s="514" t="s">
        <v>250</v>
      </c>
      <c r="BD5" s="509" t="s">
        <v>228</v>
      </c>
      <c r="BE5" s="509" t="s">
        <v>222</v>
      </c>
      <c r="BF5" s="511" t="s">
        <v>229</v>
      </c>
      <c r="BG5" s="508" t="s">
        <v>230</v>
      </c>
      <c r="BH5" s="512" t="s">
        <v>227</v>
      </c>
      <c r="BI5" s="514" t="s">
        <v>250</v>
      </c>
      <c r="BJ5" s="509" t="s">
        <v>228</v>
      </c>
      <c r="BK5" s="509" t="s">
        <v>222</v>
      </c>
      <c r="BL5" s="511" t="s">
        <v>229</v>
      </c>
      <c r="BM5" s="508" t="s">
        <v>230</v>
      </c>
      <c r="BN5" s="512" t="s">
        <v>227</v>
      </c>
      <c r="BO5" s="514" t="s">
        <v>250</v>
      </c>
      <c r="BP5" s="509" t="s">
        <v>228</v>
      </c>
      <c r="BQ5" s="509" t="s">
        <v>222</v>
      </c>
      <c r="BR5" s="511" t="s">
        <v>229</v>
      </c>
      <c r="BS5" s="508" t="s">
        <v>230</v>
      </c>
      <c r="BT5" s="512" t="s">
        <v>227</v>
      </c>
      <c r="BU5" s="514" t="s">
        <v>250</v>
      </c>
      <c r="BV5" s="509" t="s">
        <v>228</v>
      </c>
      <c r="BW5" s="509" t="s">
        <v>222</v>
      </c>
      <c r="BX5" s="511" t="s">
        <v>229</v>
      </c>
      <c r="BY5" s="508" t="s">
        <v>230</v>
      </c>
      <c r="BZ5" s="512" t="s">
        <v>227</v>
      </c>
      <c r="CA5" s="514" t="s">
        <v>249</v>
      </c>
      <c r="CB5" s="509" t="s">
        <v>228</v>
      </c>
      <c r="CC5" s="509" t="s">
        <v>222</v>
      </c>
      <c r="CD5" s="511" t="s">
        <v>229</v>
      </c>
      <c r="CE5" s="508" t="s">
        <v>230</v>
      </c>
    </row>
    <row r="6" spans="1:83" ht="80.25" customHeight="1" thickBot="1" x14ac:dyDescent="0.25">
      <c r="A6" s="531" t="s">
        <v>25</v>
      </c>
      <c r="B6" s="532"/>
      <c r="C6" s="517"/>
      <c r="D6" s="516"/>
      <c r="E6" s="516"/>
      <c r="F6" s="516"/>
      <c r="G6" s="516"/>
      <c r="H6" s="516"/>
      <c r="I6" s="543"/>
      <c r="J6" s="536"/>
      <c r="K6" s="151"/>
      <c r="L6" s="513"/>
      <c r="M6" s="515"/>
      <c r="N6" s="510"/>
      <c r="O6" s="510"/>
      <c r="P6" s="511"/>
      <c r="Q6" s="508"/>
      <c r="R6" s="513"/>
      <c r="S6" s="515"/>
      <c r="T6" s="510"/>
      <c r="U6" s="510"/>
      <c r="V6" s="511"/>
      <c r="W6" s="508"/>
      <c r="X6" s="513"/>
      <c r="Y6" s="515"/>
      <c r="Z6" s="510"/>
      <c r="AA6" s="510"/>
      <c r="AB6" s="511"/>
      <c r="AC6" s="508"/>
      <c r="AD6" s="513"/>
      <c r="AE6" s="515"/>
      <c r="AF6" s="510"/>
      <c r="AG6" s="510"/>
      <c r="AH6" s="511"/>
      <c r="AI6" s="508"/>
      <c r="AJ6" s="513"/>
      <c r="AK6" s="515"/>
      <c r="AL6" s="510"/>
      <c r="AM6" s="510"/>
      <c r="AN6" s="511"/>
      <c r="AO6" s="508"/>
      <c r="AP6" s="513"/>
      <c r="AQ6" s="515"/>
      <c r="AR6" s="510"/>
      <c r="AS6" s="510"/>
      <c r="AT6" s="511"/>
      <c r="AU6" s="508"/>
      <c r="AV6" s="513"/>
      <c r="AW6" s="515"/>
      <c r="AX6" s="510"/>
      <c r="AY6" s="510"/>
      <c r="AZ6" s="511"/>
      <c r="BA6" s="508"/>
      <c r="BB6" s="513"/>
      <c r="BC6" s="515"/>
      <c r="BD6" s="510"/>
      <c r="BE6" s="510"/>
      <c r="BF6" s="511"/>
      <c r="BG6" s="508"/>
      <c r="BH6" s="513"/>
      <c r="BI6" s="515"/>
      <c r="BJ6" s="510"/>
      <c r="BK6" s="510"/>
      <c r="BL6" s="511"/>
      <c r="BM6" s="508"/>
      <c r="BN6" s="513"/>
      <c r="BO6" s="515"/>
      <c r="BP6" s="510"/>
      <c r="BQ6" s="510"/>
      <c r="BR6" s="511"/>
      <c r="BS6" s="508"/>
      <c r="BT6" s="513"/>
      <c r="BU6" s="515"/>
      <c r="BV6" s="510"/>
      <c r="BW6" s="510"/>
      <c r="BX6" s="511"/>
      <c r="BY6" s="508"/>
      <c r="BZ6" s="513"/>
      <c r="CA6" s="515"/>
      <c r="CB6" s="510"/>
      <c r="CC6" s="510"/>
      <c r="CD6" s="511"/>
      <c r="CE6" s="508"/>
    </row>
    <row r="7" spans="1:83" ht="12.75" customHeight="1" x14ac:dyDescent="0.2">
      <c r="A7" s="174">
        <v>30</v>
      </c>
      <c r="B7" s="49" t="s">
        <v>26</v>
      </c>
      <c r="C7" s="156"/>
      <c r="D7" s="157">
        <f>M7+S7+Y7+AE7+AK7+AQ7+AW7+BC7+BI7+BO7+BU7+CA7</f>
        <v>0</v>
      </c>
      <c r="E7" s="157">
        <f>M7+N7+S7+T7+Y7+Z7+AE7+AF7+AK7+AL7+AQ7+AR7+AW7+AX7+BC7+BD7+BI7+BJ7+BO7+BP7+BU7+BV7+CA7+CB7</f>
        <v>0</v>
      </c>
      <c r="F7" s="157">
        <f t="shared" ref="F7:H14" si="0">SUM(O7,U7,AA7,AG7,AM7,AS7,AY7,BE7,BK7,BQ7,BW7,CC7)</f>
        <v>0</v>
      </c>
      <c r="G7" s="157">
        <f t="shared" si="0"/>
        <v>0</v>
      </c>
      <c r="H7" s="157">
        <f t="shared" si="0"/>
        <v>0</v>
      </c>
      <c r="I7" s="158" t="str">
        <f>IF(E7+F7=0,"",(F7-E7)/E7)</f>
        <v/>
      </c>
      <c r="J7" s="159" t="str">
        <f>IF(C7+H7=0,"",(H7-C7)/C7)</f>
        <v/>
      </c>
      <c r="K7" s="85"/>
      <c r="L7" s="130"/>
      <c r="M7" s="87">
        <f>L7</f>
        <v>0</v>
      </c>
      <c r="N7" s="43"/>
      <c r="O7" s="43"/>
      <c r="P7" s="7"/>
      <c r="Q7" s="131">
        <f>SUM(O7:P7)</f>
        <v>0</v>
      </c>
      <c r="R7" s="130"/>
      <c r="S7" s="87">
        <f>R7</f>
        <v>0</v>
      </c>
      <c r="T7" s="7"/>
      <c r="U7" s="7"/>
      <c r="V7" s="7"/>
      <c r="W7" s="131">
        <f>SUM(U7:V7)</f>
        <v>0</v>
      </c>
      <c r="X7" s="43"/>
      <c r="Y7" s="87">
        <f>X7</f>
        <v>0</v>
      </c>
      <c r="Z7" s="7"/>
      <c r="AA7" s="7"/>
      <c r="AB7" s="7"/>
      <c r="AC7" s="23">
        <f>SUM(AA7:AB7)</f>
        <v>0</v>
      </c>
      <c r="AD7" s="113"/>
      <c r="AE7" s="87">
        <f>AD7</f>
        <v>0</v>
      </c>
      <c r="AF7" s="7"/>
      <c r="AG7" s="7"/>
      <c r="AH7" s="7"/>
      <c r="AI7" s="114">
        <f>SUM(AG7:AH7)</f>
        <v>0</v>
      </c>
      <c r="AJ7" s="43"/>
      <c r="AK7" s="87">
        <f>AJ7</f>
        <v>0</v>
      </c>
      <c r="AL7" s="7"/>
      <c r="AM7" s="7"/>
      <c r="AN7" s="7"/>
      <c r="AO7" s="108">
        <f>SUM(AM7:AN7)</f>
        <v>0</v>
      </c>
      <c r="AP7" s="113"/>
      <c r="AQ7" s="87">
        <f>AP7</f>
        <v>0</v>
      </c>
      <c r="AR7" s="7"/>
      <c r="AS7" s="7"/>
      <c r="AT7" s="7"/>
      <c r="AU7" s="114">
        <f>SUM(AS7:AT7)</f>
        <v>0</v>
      </c>
      <c r="AV7" s="43"/>
      <c r="AW7" s="87">
        <f>AV7</f>
        <v>0</v>
      </c>
      <c r="AX7" s="7"/>
      <c r="AY7" s="7"/>
      <c r="AZ7" s="7"/>
      <c r="BA7" s="108">
        <f>SUM(AY7:AZ7)</f>
        <v>0</v>
      </c>
      <c r="BB7" s="113"/>
      <c r="BC7" s="87">
        <f>BB7</f>
        <v>0</v>
      </c>
      <c r="BD7" s="7"/>
      <c r="BE7" s="7"/>
      <c r="BF7" s="7"/>
      <c r="BG7" s="114">
        <f>SUM(BE7:BF7)</f>
        <v>0</v>
      </c>
      <c r="BH7" s="43"/>
      <c r="BI7" s="87">
        <f>BH7</f>
        <v>0</v>
      </c>
      <c r="BJ7" s="7"/>
      <c r="BK7" s="7"/>
      <c r="BL7" s="7"/>
      <c r="BM7" s="108">
        <f>SUM(BK7:BL7)</f>
        <v>0</v>
      </c>
      <c r="BN7" s="113"/>
      <c r="BO7" s="87">
        <f>BN7</f>
        <v>0</v>
      </c>
      <c r="BP7" s="7"/>
      <c r="BQ7" s="7"/>
      <c r="BR7" s="7"/>
      <c r="BS7" s="114">
        <f>SUM(BQ7:BR7)</f>
        <v>0</v>
      </c>
      <c r="BT7" s="43"/>
      <c r="BU7" s="87">
        <f>BT7</f>
        <v>0</v>
      </c>
      <c r="BV7" s="7"/>
      <c r="BW7" s="7"/>
      <c r="BX7" s="7"/>
      <c r="BY7" s="108">
        <f>SUM(BW7:BX7)</f>
        <v>0</v>
      </c>
      <c r="BZ7" s="113"/>
      <c r="CA7" s="87">
        <f>BZ7</f>
        <v>0</v>
      </c>
      <c r="CB7" s="7"/>
      <c r="CC7" s="7"/>
      <c r="CD7" s="7"/>
      <c r="CE7" s="114">
        <f>SUM(CC7:CD7)</f>
        <v>0</v>
      </c>
    </row>
    <row r="8" spans="1:83" ht="12.75" customHeight="1" x14ac:dyDescent="0.2">
      <c r="A8" s="163">
        <v>31</v>
      </c>
      <c r="B8" s="164" t="s">
        <v>27</v>
      </c>
      <c r="C8" s="43"/>
      <c r="D8" s="18">
        <f t="shared" ref="D8:D52" si="1">M8+S8+Y8+AE8+AK8+AQ8+AW8+BC8+BI8+BO8+BU8+CA8</f>
        <v>0</v>
      </c>
      <c r="E8" s="18">
        <f>M8+N8+S8+T8+Y8+Z8+AE8+AF8+AK8+AL8+AQ8+AR8+AW8+AX8+BC8+BD8+BI8+BJ8+BO8+BP8+BU8+BV8+CA8+CB8</f>
        <v>0</v>
      </c>
      <c r="F8" s="18">
        <f t="shared" si="0"/>
        <v>0</v>
      </c>
      <c r="G8" s="18">
        <f t="shared" si="0"/>
        <v>0</v>
      </c>
      <c r="H8" s="23">
        <f t="shared" si="0"/>
        <v>0</v>
      </c>
      <c r="I8" s="24" t="str">
        <f t="shared" ref="I8:I66" si="2">IF(E8+F8=0,"",(F8-E8)/E8)</f>
        <v/>
      </c>
      <c r="J8" s="165" t="str">
        <f t="shared" ref="J8:J66" si="3">IF(C8+H8=0,"",(H8-C8)/C8)</f>
        <v/>
      </c>
      <c r="K8" s="85"/>
      <c r="L8" s="130"/>
      <c r="M8" s="87">
        <f t="shared" ref="M8:M13" si="4">L8</f>
        <v>0</v>
      </c>
      <c r="N8" s="43"/>
      <c r="O8" s="43"/>
      <c r="P8" s="7"/>
      <c r="Q8" s="131">
        <f>SUM(O8:P8)</f>
        <v>0</v>
      </c>
      <c r="R8" s="130"/>
      <c r="S8" s="87">
        <f t="shared" ref="S8:S13" si="5">R8</f>
        <v>0</v>
      </c>
      <c r="T8" s="7"/>
      <c r="U8" s="7"/>
      <c r="V8" s="7"/>
      <c r="W8" s="131">
        <f>SUM(U8:V8)</f>
        <v>0</v>
      </c>
      <c r="X8" s="43"/>
      <c r="Y8" s="87">
        <f t="shared" ref="Y8:Y13" si="6">X8</f>
        <v>0</v>
      </c>
      <c r="Z8" s="7"/>
      <c r="AA8" s="7"/>
      <c r="AB8" s="7"/>
      <c r="AC8" s="23">
        <f>SUM(AA8:AB8)</f>
        <v>0</v>
      </c>
      <c r="AD8" s="113"/>
      <c r="AE8" s="87">
        <f t="shared" ref="AE8:AE13" si="7">AD8</f>
        <v>0</v>
      </c>
      <c r="AF8" s="7"/>
      <c r="AG8" s="7"/>
      <c r="AH8" s="7"/>
      <c r="AI8" s="114">
        <f>SUM(AG8:AH8)</f>
        <v>0</v>
      </c>
      <c r="AJ8" s="43"/>
      <c r="AK8" s="87">
        <f t="shared" ref="AK8:AK13" si="8">AJ8</f>
        <v>0</v>
      </c>
      <c r="AL8" s="7"/>
      <c r="AM8" s="7"/>
      <c r="AN8" s="7"/>
      <c r="AO8" s="108">
        <f>SUM(AM8:AN8)</f>
        <v>0</v>
      </c>
      <c r="AP8" s="113"/>
      <c r="AQ8" s="87">
        <f t="shared" ref="AQ8:AQ13" si="9">AP8</f>
        <v>0</v>
      </c>
      <c r="AR8" s="7"/>
      <c r="AS8" s="7"/>
      <c r="AT8" s="7"/>
      <c r="AU8" s="114">
        <f>SUM(AS8:AT8)</f>
        <v>0</v>
      </c>
      <c r="AV8" s="43"/>
      <c r="AW8" s="87">
        <f t="shared" ref="AW8:AW13" si="10">AV8</f>
        <v>0</v>
      </c>
      <c r="AX8" s="7"/>
      <c r="AY8" s="7"/>
      <c r="AZ8" s="7"/>
      <c r="BA8" s="108">
        <f>SUM(AY8:AZ8)</f>
        <v>0</v>
      </c>
      <c r="BB8" s="113"/>
      <c r="BC8" s="87">
        <f t="shared" ref="BC8:BC13" si="11">BB8</f>
        <v>0</v>
      </c>
      <c r="BD8" s="7"/>
      <c r="BE8" s="7"/>
      <c r="BF8" s="7"/>
      <c r="BG8" s="114">
        <f>SUM(BE8:BF8)</f>
        <v>0</v>
      </c>
      <c r="BH8" s="43"/>
      <c r="BI8" s="87">
        <f t="shared" ref="BI8:BI13" si="12">BH8</f>
        <v>0</v>
      </c>
      <c r="BJ8" s="7"/>
      <c r="BK8" s="7"/>
      <c r="BL8" s="7"/>
      <c r="BM8" s="108">
        <f>SUM(BK8:BL8)</f>
        <v>0</v>
      </c>
      <c r="BN8" s="113"/>
      <c r="BO8" s="87">
        <f t="shared" ref="BO8:BO13" si="13">BN8</f>
        <v>0</v>
      </c>
      <c r="BP8" s="7"/>
      <c r="BQ8" s="7"/>
      <c r="BR8" s="7"/>
      <c r="BS8" s="114">
        <f>SUM(BQ8:BR8)</f>
        <v>0</v>
      </c>
      <c r="BT8" s="43"/>
      <c r="BU8" s="87">
        <f t="shared" ref="BU8:BU13" si="14">BT8</f>
        <v>0</v>
      </c>
      <c r="BV8" s="7"/>
      <c r="BW8" s="7"/>
      <c r="BX8" s="7"/>
      <c r="BY8" s="108">
        <f>SUM(BW8:BX8)</f>
        <v>0</v>
      </c>
      <c r="BZ8" s="113"/>
      <c r="CA8" s="87">
        <f t="shared" ref="CA8:CA13" si="15">BZ8</f>
        <v>0</v>
      </c>
      <c r="CB8" s="7"/>
      <c r="CC8" s="7"/>
      <c r="CD8" s="7"/>
      <c r="CE8" s="114">
        <f>SUM(CC8:CD8)</f>
        <v>0</v>
      </c>
    </row>
    <row r="9" spans="1:83" ht="12.75" customHeight="1" x14ac:dyDescent="0.2">
      <c r="A9" s="163">
        <v>32</v>
      </c>
      <c r="B9" s="164" t="s">
        <v>28</v>
      </c>
      <c r="C9" s="43"/>
      <c r="D9" s="18">
        <f t="shared" si="1"/>
        <v>0</v>
      </c>
      <c r="E9" s="18">
        <f t="shared" ref="E9:E52" si="16">M9+N9+S9+T9+Y9+Z9+AE9+AF9+AK9+AL9+AQ9+AR9+AW9+AX9+BC9+BD9+BI9+BJ9+BO9+BP9+BU9+BV9+CA9+CB9</f>
        <v>0</v>
      </c>
      <c r="F9" s="18">
        <f t="shared" si="0"/>
        <v>0</v>
      </c>
      <c r="G9" s="18">
        <f t="shared" si="0"/>
        <v>0</v>
      </c>
      <c r="H9" s="23">
        <f t="shared" si="0"/>
        <v>0</v>
      </c>
      <c r="I9" s="24" t="str">
        <f t="shared" si="2"/>
        <v/>
      </c>
      <c r="J9" s="165" t="str">
        <f t="shared" si="3"/>
        <v/>
      </c>
      <c r="K9" s="85"/>
      <c r="L9" s="130"/>
      <c r="M9" s="87">
        <f t="shared" si="4"/>
        <v>0</v>
      </c>
      <c r="N9" s="43"/>
      <c r="O9" s="43"/>
      <c r="P9" s="7"/>
      <c r="Q9" s="131">
        <f t="shared" ref="Q9:Q14" si="17">SUM(O9:P9)</f>
        <v>0</v>
      </c>
      <c r="R9" s="130"/>
      <c r="S9" s="87">
        <f t="shared" si="5"/>
        <v>0</v>
      </c>
      <c r="T9" s="7"/>
      <c r="U9" s="7"/>
      <c r="V9" s="7"/>
      <c r="W9" s="131">
        <f t="shared" ref="W9:W14" si="18">SUM(U9:V9)</f>
        <v>0</v>
      </c>
      <c r="X9" s="43"/>
      <c r="Y9" s="87">
        <f t="shared" si="6"/>
        <v>0</v>
      </c>
      <c r="Z9" s="7"/>
      <c r="AA9" s="7"/>
      <c r="AB9" s="7"/>
      <c r="AC9" s="23">
        <f t="shared" ref="AC9:AC14" si="19">SUM(AA9:AB9)</f>
        <v>0</v>
      </c>
      <c r="AD9" s="113"/>
      <c r="AE9" s="87">
        <f t="shared" si="7"/>
        <v>0</v>
      </c>
      <c r="AF9" s="7"/>
      <c r="AG9" s="7"/>
      <c r="AH9" s="7"/>
      <c r="AI9" s="114">
        <f t="shared" ref="AI9:AI14" si="20">SUM(AG9:AH9)</f>
        <v>0</v>
      </c>
      <c r="AJ9" s="43"/>
      <c r="AK9" s="87">
        <f t="shared" si="8"/>
        <v>0</v>
      </c>
      <c r="AL9" s="7"/>
      <c r="AM9" s="7"/>
      <c r="AN9" s="7"/>
      <c r="AO9" s="108">
        <f t="shared" ref="AO9:AO14" si="21">SUM(AM9:AN9)</f>
        <v>0</v>
      </c>
      <c r="AP9" s="113"/>
      <c r="AQ9" s="87">
        <f t="shared" si="9"/>
        <v>0</v>
      </c>
      <c r="AR9" s="7"/>
      <c r="AS9" s="7"/>
      <c r="AT9" s="7"/>
      <c r="AU9" s="114">
        <f t="shared" ref="AU9:AU14" si="22">SUM(AS9:AT9)</f>
        <v>0</v>
      </c>
      <c r="AV9" s="43"/>
      <c r="AW9" s="87">
        <f t="shared" si="10"/>
        <v>0</v>
      </c>
      <c r="AX9" s="7"/>
      <c r="AY9" s="7"/>
      <c r="AZ9" s="7"/>
      <c r="BA9" s="108">
        <f t="shared" ref="BA9:BA14" si="23">SUM(AY9:AZ9)</f>
        <v>0</v>
      </c>
      <c r="BB9" s="113"/>
      <c r="BC9" s="87">
        <f t="shared" si="11"/>
        <v>0</v>
      </c>
      <c r="BD9" s="7"/>
      <c r="BE9" s="7"/>
      <c r="BF9" s="7"/>
      <c r="BG9" s="114">
        <f t="shared" ref="BG9:BG14" si="24">SUM(BE9:BF9)</f>
        <v>0</v>
      </c>
      <c r="BH9" s="43"/>
      <c r="BI9" s="87">
        <f t="shared" si="12"/>
        <v>0</v>
      </c>
      <c r="BJ9" s="7"/>
      <c r="BK9" s="7"/>
      <c r="BL9" s="7"/>
      <c r="BM9" s="108">
        <f t="shared" ref="BM9:BM14" si="25">SUM(BK9:BL9)</f>
        <v>0</v>
      </c>
      <c r="BN9" s="113"/>
      <c r="BO9" s="87">
        <f t="shared" si="13"/>
        <v>0</v>
      </c>
      <c r="BP9" s="7"/>
      <c r="BQ9" s="7"/>
      <c r="BR9" s="7"/>
      <c r="BS9" s="114">
        <f t="shared" ref="BS9:BS14" si="26">SUM(BQ9:BR9)</f>
        <v>0</v>
      </c>
      <c r="BT9" s="43"/>
      <c r="BU9" s="87">
        <f t="shared" si="14"/>
        <v>0</v>
      </c>
      <c r="BV9" s="7"/>
      <c r="BW9" s="7"/>
      <c r="BX9" s="7"/>
      <c r="BY9" s="108">
        <f t="shared" ref="BY9:BY14" si="27">SUM(BW9:BX9)</f>
        <v>0</v>
      </c>
      <c r="BZ9" s="113"/>
      <c r="CA9" s="87">
        <f t="shared" si="15"/>
        <v>0</v>
      </c>
      <c r="CB9" s="7"/>
      <c r="CC9" s="7"/>
      <c r="CD9" s="7"/>
      <c r="CE9" s="114">
        <f t="shared" ref="CE9:CE14" si="28">SUM(CC9:CD9)</f>
        <v>0</v>
      </c>
    </row>
    <row r="10" spans="1:83" ht="12.75" customHeight="1" x14ac:dyDescent="0.2">
      <c r="A10" s="163">
        <v>33</v>
      </c>
      <c r="B10" s="164" t="s">
        <v>29</v>
      </c>
      <c r="C10" s="43"/>
      <c r="D10" s="18">
        <f t="shared" si="1"/>
        <v>0</v>
      </c>
      <c r="E10" s="18">
        <f t="shared" si="16"/>
        <v>0</v>
      </c>
      <c r="F10" s="18">
        <f t="shared" si="0"/>
        <v>0</v>
      </c>
      <c r="G10" s="18">
        <f t="shared" si="0"/>
        <v>0</v>
      </c>
      <c r="H10" s="23">
        <f t="shared" si="0"/>
        <v>0</v>
      </c>
      <c r="I10" s="24" t="str">
        <f t="shared" si="2"/>
        <v/>
      </c>
      <c r="J10" s="165" t="str">
        <f t="shared" si="3"/>
        <v/>
      </c>
      <c r="K10" s="85"/>
      <c r="L10" s="130"/>
      <c r="M10" s="87">
        <f t="shared" si="4"/>
        <v>0</v>
      </c>
      <c r="N10" s="43"/>
      <c r="O10" s="43"/>
      <c r="P10" s="7"/>
      <c r="Q10" s="131">
        <f t="shared" si="17"/>
        <v>0</v>
      </c>
      <c r="R10" s="130"/>
      <c r="S10" s="87">
        <f t="shared" si="5"/>
        <v>0</v>
      </c>
      <c r="T10" s="7"/>
      <c r="U10" s="7"/>
      <c r="V10" s="7"/>
      <c r="W10" s="131">
        <f t="shared" si="18"/>
        <v>0</v>
      </c>
      <c r="X10" s="43"/>
      <c r="Y10" s="87">
        <f t="shared" si="6"/>
        <v>0</v>
      </c>
      <c r="Z10" s="7"/>
      <c r="AA10" s="7"/>
      <c r="AB10" s="7"/>
      <c r="AC10" s="23">
        <f t="shared" si="19"/>
        <v>0</v>
      </c>
      <c r="AD10" s="113"/>
      <c r="AE10" s="87">
        <f t="shared" si="7"/>
        <v>0</v>
      </c>
      <c r="AF10" s="7"/>
      <c r="AG10" s="7"/>
      <c r="AH10" s="7"/>
      <c r="AI10" s="114">
        <f t="shared" si="20"/>
        <v>0</v>
      </c>
      <c r="AJ10" s="43"/>
      <c r="AK10" s="87">
        <f t="shared" si="8"/>
        <v>0</v>
      </c>
      <c r="AL10" s="7"/>
      <c r="AM10" s="7"/>
      <c r="AN10" s="7"/>
      <c r="AO10" s="108">
        <f t="shared" si="21"/>
        <v>0</v>
      </c>
      <c r="AP10" s="113"/>
      <c r="AQ10" s="87">
        <f t="shared" si="9"/>
        <v>0</v>
      </c>
      <c r="AR10" s="7"/>
      <c r="AS10" s="7"/>
      <c r="AT10" s="7"/>
      <c r="AU10" s="114">
        <f t="shared" si="22"/>
        <v>0</v>
      </c>
      <c r="AV10" s="43"/>
      <c r="AW10" s="87">
        <f t="shared" si="10"/>
        <v>0</v>
      </c>
      <c r="AX10" s="7"/>
      <c r="AY10" s="7"/>
      <c r="AZ10" s="7"/>
      <c r="BA10" s="108">
        <f t="shared" si="23"/>
        <v>0</v>
      </c>
      <c r="BB10" s="113"/>
      <c r="BC10" s="87">
        <f t="shared" si="11"/>
        <v>0</v>
      </c>
      <c r="BD10" s="7"/>
      <c r="BE10" s="7"/>
      <c r="BF10" s="7"/>
      <c r="BG10" s="114">
        <f t="shared" si="24"/>
        <v>0</v>
      </c>
      <c r="BH10" s="43"/>
      <c r="BI10" s="87">
        <f t="shared" si="12"/>
        <v>0</v>
      </c>
      <c r="BJ10" s="7"/>
      <c r="BK10" s="7"/>
      <c r="BL10" s="7"/>
      <c r="BM10" s="108">
        <f t="shared" si="25"/>
        <v>0</v>
      </c>
      <c r="BN10" s="113"/>
      <c r="BO10" s="87">
        <f t="shared" si="13"/>
        <v>0</v>
      </c>
      <c r="BP10" s="7"/>
      <c r="BQ10" s="7"/>
      <c r="BR10" s="7"/>
      <c r="BS10" s="114">
        <f t="shared" si="26"/>
        <v>0</v>
      </c>
      <c r="BT10" s="43"/>
      <c r="BU10" s="87">
        <f t="shared" si="14"/>
        <v>0</v>
      </c>
      <c r="BV10" s="7"/>
      <c r="BW10" s="7"/>
      <c r="BX10" s="7"/>
      <c r="BY10" s="108">
        <f t="shared" si="27"/>
        <v>0</v>
      </c>
      <c r="BZ10" s="113"/>
      <c r="CA10" s="87">
        <f t="shared" si="15"/>
        <v>0</v>
      </c>
      <c r="CB10" s="7"/>
      <c r="CC10" s="7"/>
      <c r="CD10" s="7"/>
      <c r="CE10" s="114">
        <f t="shared" si="28"/>
        <v>0</v>
      </c>
    </row>
    <row r="11" spans="1:83" x14ac:dyDescent="0.2">
      <c r="A11" s="163">
        <v>34</v>
      </c>
      <c r="B11" s="164" t="s">
        <v>30</v>
      </c>
      <c r="C11" s="43"/>
      <c r="D11" s="18">
        <f t="shared" si="1"/>
        <v>0</v>
      </c>
      <c r="E11" s="18">
        <f t="shared" si="16"/>
        <v>0</v>
      </c>
      <c r="F11" s="18">
        <f t="shared" si="0"/>
        <v>0</v>
      </c>
      <c r="G11" s="18">
        <f t="shared" si="0"/>
        <v>0</v>
      </c>
      <c r="H11" s="23">
        <f t="shared" si="0"/>
        <v>0</v>
      </c>
      <c r="I11" s="24" t="str">
        <f t="shared" si="2"/>
        <v/>
      </c>
      <c r="J11" s="165" t="str">
        <f t="shared" si="3"/>
        <v/>
      </c>
      <c r="K11" s="85"/>
      <c r="L11" s="130"/>
      <c r="M11" s="87">
        <f t="shared" si="4"/>
        <v>0</v>
      </c>
      <c r="N11" s="43"/>
      <c r="O11" s="43"/>
      <c r="P11" s="7"/>
      <c r="Q11" s="131">
        <f t="shared" si="17"/>
        <v>0</v>
      </c>
      <c r="R11" s="130"/>
      <c r="S11" s="87">
        <f t="shared" si="5"/>
        <v>0</v>
      </c>
      <c r="T11" s="7"/>
      <c r="U11" s="7"/>
      <c r="V11" s="7"/>
      <c r="W11" s="131">
        <f t="shared" si="18"/>
        <v>0</v>
      </c>
      <c r="X11" s="43"/>
      <c r="Y11" s="87">
        <f t="shared" si="6"/>
        <v>0</v>
      </c>
      <c r="Z11" s="7"/>
      <c r="AA11" s="7"/>
      <c r="AB11" s="7"/>
      <c r="AC11" s="23">
        <f t="shared" si="19"/>
        <v>0</v>
      </c>
      <c r="AD11" s="113"/>
      <c r="AE11" s="87">
        <f t="shared" si="7"/>
        <v>0</v>
      </c>
      <c r="AF11" s="7"/>
      <c r="AG11" s="7"/>
      <c r="AH11" s="7"/>
      <c r="AI11" s="114">
        <f t="shared" si="20"/>
        <v>0</v>
      </c>
      <c r="AJ11" s="43"/>
      <c r="AK11" s="87">
        <f t="shared" si="8"/>
        <v>0</v>
      </c>
      <c r="AL11" s="7"/>
      <c r="AM11" s="7"/>
      <c r="AN11" s="7"/>
      <c r="AO11" s="108">
        <f t="shared" si="21"/>
        <v>0</v>
      </c>
      <c r="AP11" s="113"/>
      <c r="AQ11" s="87">
        <f t="shared" si="9"/>
        <v>0</v>
      </c>
      <c r="AR11" s="7"/>
      <c r="AS11" s="7"/>
      <c r="AT11" s="7"/>
      <c r="AU11" s="114">
        <f t="shared" si="22"/>
        <v>0</v>
      </c>
      <c r="AV11" s="43"/>
      <c r="AW11" s="87">
        <f t="shared" si="10"/>
        <v>0</v>
      </c>
      <c r="AX11" s="7"/>
      <c r="AY11" s="7"/>
      <c r="AZ11" s="7"/>
      <c r="BA11" s="108">
        <f t="shared" si="23"/>
        <v>0</v>
      </c>
      <c r="BB11" s="113"/>
      <c r="BC11" s="87">
        <f t="shared" si="11"/>
        <v>0</v>
      </c>
      <c r="BD11" s="7"/>
      <c r="BE11" s="7"/>
      <c r="BF11" s="7"/>
      <c r="BG11" s="114">
        <f t="shared" si="24"/>
        <v>0</v>
      </c>
      <c r="BH11" s="43"/>
      <c r="BI11" s="87">
        <f t="shared" si="12"/>
        <v>0</v>
      </c>
      <c r="BJ11" s="7"/>
      <c r="BK11" s="7"/>
      <c r="BL11" s="7"/>
      <c r="BM11" s="108">
        <f t="shared" si="25"/>
        <v>0</v>
      </c>
      <c r="BN11" s="113"/>
      <c r="BO11" s="87">
        <f t="shared" si="13"/>
        <v>0</v>
      </c>
      <c r="BP11" s="7"/>
      <c r="BQ11" s="7"/>
      <c r="BR11" s="7"/>
      <c r="BS11" s="114">
        <f t="shared" si="26"/>
        <v>0</v>
      </c>
      <c r="BT11" s="43"/>
      <c r="BU11" s="87">
        <f t="shared" si="14"/>
        <v>0</v>
      </c>
      <c r="BV11" s="7"/>
      <c r="BW11" s="7"/>
      <c r="BX11" s="7"/>
      <c r="BY11" s="108">
        <f t="shared" si="27"/>
        <v>0</v>
      </c>
      <c r="BZ11" s="113"/>
      <c r="CA11" s="87">
        <f t="shared" si="15"/>
        <v>0</v>
      </c>
      <c r="CB11" s="7"/>
      <c r="CC11" s="7"/>
      <c r="CD11" s="7"/>
      <c r="CE11" s="114">
        <f t="shared" si="28"/>
        <v>0</v>
      </c>
    </row>
    <row r="12" spans="1:83" x14ac:dyDescent="0.2">
      <c r="A12" s="163">
        <v>35</v>
      </c>
      <c r="B12" s="164" t="s">
        <v>31</v>
      </c>
      <c r="C12" s="43"/>
      <c r="D12" s="18">
        <f t="shared" si="1"/>
        <v>0</v>
      </c>
      <c r="E12" s="18">
        <f t="shared" si="16"/>
        <v>0</v>
      </c>
      <c r="F12" s="18">
        <f t="shared" si="0"/>
        <v>0</v>
      </c>
      <c r="G12" s="18">
        <f t="shared" si="0"/>
        <v>0</v>
      </c>
      <c r="H12" s="23">
        <f t="shared" si="0"/>
        <v>0</v>
      </c>
      <c r="I12" s="24" t="str">
        <f t="shared" si="2"/>
        <v/>
      </c>
      <c r="J12" s="165" t="str">
        <f t="shared" si="3"/>
        <v/>
      </c>
      <c r="K12" s="85"/>
      <c r="L12" s="130"/>
      <c r="M12" s="87">
        <f t="shared" si="4"/>
        <v>0</v>
      </c>
      <c r="N12" s="43"/>
      <c r="O12" s="43"/>
      <c r="P12" s="7"/>
      <c r="Q12" s="131">
        <f t="shared" si="17"/>
        <v>0</v>
      </c>
      <c r="R12" s="130"/>
      <c r="S12" s="87">
        <f t="shared" si="5"/>
        <v>0</v>
      </c>
      <c r="T12" s="7"/>
      <c r="U12" s="7"/>
      <c r="V12" s="7"/>
      <c r="W12" s="131">
        <f t="shared" si="18"/>
        <v>0</v>
      </c>
      <c r="X12" s="43"/>
      <c r="Y12" s="87">
        <f t="shared" si="6"/>
        <v>0</v>
      </c>
      <c r="Z12" s="7"/>
      <c r="AA12" s="7"/>
      <c r="AB12" s="7"/>
      <c r="AC12" s="23">
        <f t="shared" si="19"/>
        <v>0</v>
      </c>
      <c r="AD12" s="113"/>
      <c r="AE12" s="87">
        <f t="shared" si="7"/>
        <v>0</v>
      </c>
      <c r="AF12" s="7"/>
      <c r="AG12" s="7"/>
      <c r="AH12" s="7"/>
      <c r="AI12" s="114">
        <f t="shared" si="20"/>
        <v>0</v>
      </c>
      <c r="AJ12" s="43"/>
      <c r="AK12" s="87">
        <f t="shared" si="8"/>
        <v>0</v>
      </c>
      <c r="AL12" s="7"/>
      <c r="AM12" s="7"/>
      <c r="AN12" s="7"/>
      <c r="AO12" s="108">
        <f t="shared" si="21"/>
        <v>0</v>
      </c>
      <c r="AP12" s="113"/>
      <c r="AQ12" s="87">
        <f t="shared" si="9"/>
        <v>0</v>
      </c>
      <c r="AR12" s="7"/>
      <c r="AS12" s="7"/>
      <c r="AT12" s="7"/>
      <c r="AU12" s="114">
        <f t="shared" si="22"/>
        <v>0</v>
      </c>
      <c r="AV12" s="43"/>
      <c r="AW12" s="87">
        <f t="shared" si="10"/>
        <v>0</v>
      </c>
      <c r="AX12" s="7"/>
      <c r="AY12" s="7"/>
      <c r="AZ12" s="7"/>
      <c r="BA12" s="108">
        <f t="shared" si="23"/>
        <v>0</v>
      </c>
      <c r="BB12" s="113"/>
      <c r="BC12" s="87">
        <f t="shared" si="11"/>
        <v>0</v>
      </c>
      <c r="BD12" s="7"/>
      <c r="BE12" s="7"/>
      <c r="BF12" s="7"/>
      <c r="BG12" s="114">
        <f t="shared" si="24"/>
        <v>0</v>
      </c>
      <c r="BH12" s="43"/>
      <c r="BI12" s="87">
        <f t="shared" si="12"/>
        <v>0</v>
      </c>
      <c r="BJ12" s="7"/>
      <c r="BK12" s="7"/>
      <c r="BL12" s="7"/>
      <c r="BM12" s="108">
        <f t="shared" si="25"/>
        <v>0</v>
      </c>
      <c r="BN12" s="113"/>
      <c r="BO12" s="87">
        <f t="shared" si="13"/>
        <v>0</v>
      </c>
      <c r="BP12" s="7"/>
      <c r="BQ12" s="7"/>
      <c r="BR12" s="7"/>
      <c r="BS12" s="114">
        <f t="shared" si="26"/>
        <v>0</v>
      </c>
      <c r="BT12" s="43"/>
      <c r="BU12" s="87">
        <f t="shared" si="14"/>
        <v>0</v>
      </c>
      <c r="BV12" s="7"/>
      <c r="BW12" s="7"/>
      <c r="BX12" s="7"/>
      <c r="BY12" s="108">
        <f t="shared" si="27"/>
        <v>0</v>
      </c>
      <c r="BZ12" s="113"/>
      <c r="CA12" s="87">
        <f t="shared" si="15"/>
        <v>0</v>
      </c>
      <c r="CB12" s="7"/>
      <c r="CC12" s="7"/>
      <c r="CD12" s="7"/>
      <c r="CE12" s="114">
        <f t="shared" si="28"/>
        <v>0</v>
      </c>
    </row>
    <row r="13" spans="1:83" x14ac:dyDescent="0.2">
      <c r="A13" s="163">
        <v>36</v>
      </c>
      <c r="B13" s="164" t="s">
        <v>32</v>
      </c>
      <c r="C13" s="43"/>
      <c r="D13" s="18">
        <f t="shared" si="1"/>
        <v>0</v>
      </c>
      <c r="E13" s="18">
        <f t="shared" si="16"/>
        <v>0</v>
      </c>
      <c r="F13" s="18">
        <f t="shared" si="0"/>
        <v>0</v>
      </c>
      <c r="G13" s="18">
        <f t="shared" si="0"/>
        <v>0</v>
      </c>
      <c r="H13" s="23">
        <f t="shared" si="0"/>
        <v>0</v>
      </c>
      <c r="I13" s="24" t="str">
        <f t="shared" si="2"/>
        <v/>
      </c>
      <c r="J13" s="165" t="str">
        <f t="shared" si="3"/>
        <v/>
      </c>
      <c r="K13" s="85"/>
      <c r="L13" s="130"/>
      <c r="M13" s="87">
        <f t="shared" si="4"/>
        <v>0</v>
      </c>
      <c r="N13" s="43"/>
      <c r="O13" s="43"/>
      <c r="P13" s="7"/>
      <c r="Q13" s="131">
        <f t="shared" si="17"/>
        <v>0</v>
      </c>
      <c r="R13" s="130"/>
      <c r="S13" s="87">
        <f t="shared" si="5"/>
        <v>0</v>
      </c>
      <c r="T13" s="7"/>
      <c r="U13" s="7"/>
      <c r="V13" s="7"/>
      <c r="W13" s="131">
        <f t="shared" si="18"/>
        <v>0</v>
      </c>
      <c r="X13" s="43"/>
      <c r="Y13" s="87">
        <f t="shared" si="6"/>
        <v>0</v>
      </c>
      <c r="Z13" s="7"/>
      <c r="AA13" s="7"/>
      <c r="AB13" s="7"/>
      <c r="AC13" s="23">
        <f t="shared" si="19"/>
        <v>0</v>
      </c>
      <c r="AD13" s="113"/>
      <c r="AE13" s="87">
        <f t="shared" si="7"/>
        <v>0</v>
      </c>
      <c r="AF13" s="7"/>
      <c r="AG13" s="7"/>
      <c r="AH13" s="7"/>
      <c r="AI13" s="114">
        <f t="shared" si="20"/>
        <v>0</v>
      </c>
      <c r="AJ13" s="43"/>
      <c r="AK13" s="87">
        <f t="shared" si="8"/>
        <v>0</v>
      </c>
      <c r="AL13" s="7"/>
      <c r="AM13" s="7"/>
      <c r="AN13" s="7"/>
      <c r="AO13" s="108">
        <f t="shared" si="21"/>
        <v>0</v>
      </c>
      <c r="AP13" s="113"/>
      <c r="AQ13" s="87">
        <f t="shared" si="9"/>
        <v>0</v>
      </c>
      <c r="AR13" s="7"/>
      <c r="AS13" s="7"/>
      <c r="AT13" s="7"/>
      <c r="AU13" s="114">
        <f t="shared" si="22"/>
        <v>0</v>
      </c>
      <c r="AV13" s="43"/>
      <c r="AW13" s="87">
        <f t="shared" si="10"/>
        <v>0</v>
      </c>
      <c r="AX13" s="7"/>
      <c r="AY13" s="7"/>
      <c r="AZ13" s="7"/>
      <c r="BA13" s="108">
        <f t="shared" si="23"/>
        <v>0</v>
      </c>
      <c r="BB13" s="113"/>
      <c r="BC13" s="87">
        <f t="shared" si="11"/>
        <v>0</v>
      </c>
      <c r="BD13" s="7"/>
      <c r="BE13" s="7"/>
      <c r="BF13" s="7"/>
      <c r="BG13" s="114">
        <f t="shared" si="24"/>
        <v>0</v>
      </c>
      <c r="BH13" s="43"/>
      <c r="BI13" s="87">
        <f t="shared" si="12"/>
        <v>0</v>
      </c>
      <c r="BJ13" s="7"/>
      <c r="BK13" s="7"/>
      <c r="BL13" s="7"/>
      <c r="BM13" s="108">
        <f t="shared" si="25"/>
        <v>0</v>
      </c>
      <c r="BN13" s="113"/>
      <c r="BO13" s="87">
        <f t="shared" si="13"/>
        <v>0</v>
      </c>
      <c r="BP13" s="7"/>
      <c r="BQ13" s="7"/>
      <c r="BR13" s="7"/>
      <c r="BS13" s="114">
        <f t="shared" si="26"/>
        <v>0</v>
      </c>
      <c r="BT13" s="43"/>
      <c r="BU13" s="87">
        <f t="shared" si="14"/>
        <v>0</v>
      </c>
      <c r="BV13" s="7"/>
      <c r="BW13" s="7"/>
      <c r="BX13" s="7"/>
      <c r="BY13" s="108">
        <f t="shared" si="27"/>
        <v>0</v>
      </c>
      <c r="BZ13" s="113"/>
      <c r="CA13" s="87">
        <f t="shared" si="15"/>
        <v>0</v>
      </c>
      <c r="CB13" s="7"/>
      <c r="CC13" s="7"/>
      <c r="CD13" s="7"/>
      <c r="CE13" s="114">
        <f t="shared" si="28"/>
        <v>0</v>
      </c>
    </row>
    <row r="14" spans="1:83" x14ac:dyDescent="0.2">
      <c r="A14" s="163">
        <v>3650</v>
      </c>
      <c r="B14" s="166" t="s">
        <v>33</v>
      </c>
      <c r="C14" s="44"/>
      <c r="D14" s="19">
        <f t="shared" si="1"/>
        <v>0</v>
      </c>
      <c r="E14" s="19">
        <f t="shared" si="16"/>
        <v>0</v>
      </c>
      <c r="F14" s="19">
        <f t="shared" si="0"/>
        <v>0</v>
      </c>
      <c r="G14" s="19">
        <f t="shared" si="0"/>
        <v>0</v>
      </c>
      <c r="H14" s="51">
        <f t="shared" si="0"/>
        <v>0</v>
      </c>
      <c r="I14" s="24" t="str">
        <f t="shared" si="2"/>
        <v/>
      </c>
      <c r="J14" s="165" t="str">
        <f t="shared" si="3"/>
        <v/>
      </c>
      <c r="K14" s="152"/>
      <c r="L14" s="132"/>
      <c r="M14" s="88">
        <f>L14</f>
        <v>0</v>
      </c>
      <c r="N14" s="44"/>
      <c r="O14" s="44"/>
      <c r="P14" s="9"/>
      <c r="Q14" s="133">
        <f t="shared" si="17"/>
        <v>0</v>
      </c>
      <c r="R14" s="132"/>
      <c r="S14" s="88">
        <f>R14</f>
        <v>0</v>
      </c>
      <c r="T14" s="9"/>
      <c r="U14" s="9"/>
      <c r="V14" s="9"/>
      <c r="W14" s="133">
        <f t="shared" si="18"/>
        <v>0</v>
      </c>
      <c r="X14" s="44"/>
      <c r="Y14" s="88">
        <f>X14</f>
        <v>0</v>
      </c>
      <c r="Z14" s="9"/>
      <c r="AA14" s="9"/>
      <c r="AB14" s="9"/>
      <c r="AC14" s="51">
        <f t="shared" si="19"/>
        <v>0</v>
      </c>
      <c r="AD14" s="115"/>
      <c r="AE14" s="88">
        <f>AD14</f>
        <v>0</v>
      </c>
      <c r="AF14" s="9"/>
      <c r="AG14" s="9"/>
      <c r="AH14" s="9"/>
      <c r="AI14" s="116">
        <f t="shared" si="20"/>
        <v>0</v>
      </c>
      <c r="AJ14" s="44"/>
      <c r="AK14" s="88">
        <f>AJ14</f>
        <v>0</v>
      </c>
      <c r="AL14" s="9"/>
      <c r="AM14" s="9"/>
      <c r="AN14" s="9"/>
      <c r="AO14" s="109">
        <f t="shared" si="21"/>
        <v>0</v>
      </c>
      <c r="AP14" s="115"/>
      <c r="AQ14" s="88">
        <f>AP14</f>
        <v>0</v>
      </c>
      <c r="AR14" s="9"/>
      <c r="AS14" s="9"/>
      <c r="AT14" s="9"/>
      <c r="AU14" s="116">
        <f t="shared" si="22"/>
        <v>0</v>
      </c>
      <c r="AV14" s="44"/>
      <c r="AW14" s="88">
        <f>AV14</f>
        <v>0</v>
      </c>
      <c r="AX14" s="9"/>
      <c r="AY14" s="9"/>
      <c r="AZ14" s="9"/>
      <c r="BA14" s="109">
        <f t="shared" si="23"/>
        <v>0</v>
      </c>
      <c r="BB14" s="115"/>
      <c r="BC14" s="88">
        <f>BB14</f>
        <v>0</v>
      </c>
      <c r="BD14" s="9"/>
      <c r="BE14" s="9"/>
      <c r="BF14" s="9"/>
      <c r="BG14" s="116">
        <f t="shared" si="24"/>
        <v>0</v>
      </c>
      <c r="BH14" s="44"/>
      <c r="BI14" s="88">
        <f>BH14</f>
        <v>0</v>
      </c>
      <c r="BJ14" s="9"/>
      <c r="BK14" s="9"/>
      <c r="BL14" s="9"/>
      <c r="BM14" s="109">
        <f t="shared" si="25"/>
        <v>0</v>
      </c>
      <c r="BN14" s="115"/>
      <c r="BO14" s="88">
        <f>BN14</f>
        <v>0</v>
      </c>
      <c r="BP14" s="9"/>
      <c r="BQ14" s="9"/>
      <c r="BR14" s="9"/>
      <c r="BS14" s="116">
        <f t="shared" si="26"/>
        <v>0</v>
      </c>
      <c r="BT14" s="44"/>
      <c r="BU14" s="88">
        <f>BT14</f>
        <v>0</v>
      </c>
      <c r="BV14" s="9"/>
      <c r="BW14" s="9"/>
      <c r="BX14" s="9"/>
      <c r="BY14" s="109">
        <f t="shared" si="27"/>
        <v>0</v>
      </c>
      <c r="BZ14" s="115"/>
      <c r="CA14" s="88">
        <f>BZ14</f>
        <v>0</v>
      </c>
      <c r="CB14" s="9"/>
      <c r="CC14" s="9"/>
      <c r="CD14" s="9"/>
      <c r="CE14" s="116">
        <f t="shared" si="28"/>
        <v>0</v>
      </c>
    </row>
    <row r="15" spans="1:83" s="90" customFormat="1" x14ac:dyDescent="0.2">
      <c r="A15" s="167"/>
      <c r="B15" s="168" t="s">
        <v>34</v>
      </c>
      <c r="C15" s="89">
        <f t="shared" ref="C15:H15" si="29">SUM(C7:C13)-C14</f>
        <v>0</v>
      </c>
      <c r="D15" s="89">
        <f>SUM(D7:D13)-D14</f>
        <v>0</v>
      </c>
      <c r="E15" s="89">
        <f t="shared" si="29"/>
        <v>0</v>
      </c>
      <c r="F15" s="89">
        <f t="shared" si="29"/>
        <v>0</v>
      </c>
      <c r="G15" s="89">
        <f t="shared" si="29"/>
        <v>0</v>
      </c>
      <c r="H15" s="175">
        <f t="shared" si="29"/>
        <v>0</v>
      </c>
      <c r="I15" s="24" t="str">
        <f t="shared" si="2"/>
        <v/>
      </c>
      <c r="J15" s="165" t="str">
        <f t="shared" si="3"/>
        <v/>
      </c>
      <c r="K15" s="152"/>
      <c r="L15" s="134">
        <f t="shared" ref="L15:AX15" si="30">SUM(L7:L13)-L14</f>
        <v>0</v>
      </c>
      <c r="M15" s="89">
        <f t="shared" si="30"/>
        <v>0</v>
      </c>
      <c r="N15" s="89">
        <f t="shared" si="30"/>
        <v>0</v>
      </c>
      <c r="O15" s="89">
        <f t="shared" si="30"/>
        <v>0</v>
      </c>
      <c r="P15" s="19">
        <f t="shared" si="30"/>
        <v>0</v>
      </c>
      <c r="Q15" s="133">
        <f t="shared" si="30"/>
        <v>0</v>
      </c>
      <c r="R15" s="134">
        <f t="shared" si="30"/>
        <v>0</v>
      </c>
      <c r="S15" s="89">
        <f>SUM(S7:S13)-S14</f>
        <v>0</v>
      </c>
      <c r="T15" s="19">
        <f t="shared" si="30"/>
        <v>0</v>
      </c>
      <c r="U15" s="19">
        <f t="shared" si="30"/>
        <v>0</v>
      </c>
      <c r="V15" s="19">
        <f t="shared" si="30"/>
        <v>0</v>
      </c>
      <c r="W15" s="133">
        <f t="shared" si="30"/>
        <v>0</v>
      </c>
      <c r="X15" s="89">
        <f t="shared" si="30"/>
        <v>0</v>
      </c>
      <c r="Y15" s="89">
        <f>SUM(Y7:Y13)-Y14</f>
        <v>0</v>
      </c>
      <c r="Z15" s="19">
        <f t="shared" si="30"/>
        <v>0</v>
      </c>
      <c r="AA15" s="19">
        <f t="shared" si="30"/>
        <v>0</v>
      </c>
      <c r="AB15" s="19">
        <f t="shared" si="30"/>
        <v>0</v>
      </c>
      <c r="AC15" s="51">
        <f t="shared" si="30"/>
        <v>0</v>
      </c>
      <c r="AD15" s="117">
        <f t="shared" si="30"/>
        <v>0</v>
      </c>
      <c r="AE15" s="89">
        <f>SUM(AE7:AE13)-AE14</f>
        <v>0</v>
      </c>
      <c r="AF15" s="19">
        <f t="shared" si="30"/>
        <v>0</v>
      </c>
      <c r="AG15" s="19">
        <f t="shared" si="30"/>
        <v>0</v>
      </c>
      <c r="AH15" s="19">
        <f t="shared" si="30"/>
        <v>0</v>
      </c>
      <c r="AI15" s="116">
        <f t="shared" si="30"/>
        <v>0</v>
      </c>
      <c r="AJ15" s="89">
        <f t="shared" si="30"/>
        <v>0</v>
      </c>
      <c r="AK15" s="89">
        <f>SUM(AK7:AK13)-AK14</f>
        <v>0</v>
      </c>
      <c r="AL15" s="19">
        <f t="shared" si="30"/>
        <v>0</v>
      </c>
      <c r="AM15" s="19">
        <f t="shared" si="30"/>
        <v>0</v>
      </c>
      <c r="AN15" s="19">
        <f t="shared" si="30"/>
        <v>0</v>
      </c>
      <c r="AO15" s="109">
        <f t="shared" si="30"/>
        <v>0</v>
      </c>
      <c r="AP15" s="117">
        <f t="shared" si="30"/>
        <v>0</v>
      </c>
      <c r="AQ15" s="89">
        <f>SUM(AQ7:AQ13)-AQ14</f>
        <v>0</v>
      </c>
      <c r="AR15" s="19">
        <f t="shared" si="30"/>
        <v>0</v>
      </c>
      <c r="AS15" s="19">
        <f t="shared" si="30"/>
        <v>0</v>
      </c>
      <c r="AT15" s="19">
        <f t="shared" si="30"/>
        <v>0</v>
      </c>
      <c r="AU15" s="116">
        <f t="shared" si="30"/>
        <v>0</v>
      </c>
      <c r="AV15" s="89">
        <f t="shared" si="30"/>
        <v>0</v>
      </c>
      <c r="AW15" s="89">
        <f>SUM(AW7:AW13)-AW14</f>
        <v>0</v>
      </c>
      <c r="AX15" s="19">
        <f t="shared" si="30"/>
        <v>0</v>
      </c>
      <c r="AY15" s="19">
        <f t="shared" ref="AY15:CE15" si="31">SUM(AY7:AY13)-AY14</f>
        <v>0</v>
      </c>
      <c r="AZ15" s="19">
        <f t="shared" si="31"/>
        <v>0</v>
      </c>
      <c r="BA15" s="109">
        <f t="shared" si="31"/>
        <v>0</v>
      </c>
      <c r="BB15" s="117">
        <f t="shared" si="31"/>
        <v>0</v>
      </c>
      <c r="BC15" s="89">
        <f t="shared" si="31"/>
        <v>0</v>
      </c>
      <c r="BD15" s="19">
        <f t="shared" si="31"/>
        <v>0</v>
      </c>
      <c r="BE15" s="19">
        <f t="shared" si="31"/>
        <v>0</v>
      </c>
      <c r="BF15" s="19">
        <f t="shared" si="31"/>
        <v>0</v>
      </c>
      <c r="BG15" s="116">
        <f t="shared" si="31"/>
        <v>0</v>
      </c>
      <c r="BH15" s="89">
        <f t="shared" si="31"/>
        <v>0</v>
      </c>
      <c r="BI15" s="89">
        <f t="shared" si="31"/>
        <v>0</v>
      </c>
      <c r="BJ15" s="19">
        <f t="shared" si="31"/>
        <v>0</v>
      </c>
      <c r="BK15" s="19">
        <f t="shared" si="31"/>
        <v>0</v>
      </c>
      <c r="BL15" s="19">
        <f t="shared" si="31"/>
        <v>0</v>
      </c>
      <c r="BM15" s="109">
        <f t="shared" si="31"/>
        <v>0</v>
      </c>
      <c r="BN15" s="117">
        <f t="shared" si="31"/>
        <v>0</v>
      </c>
      <c r="BO15" s="89">
        <f t="shared" si="31"/>
        <v>0</v>
      </c>
      <c r="BP15" s="19">
        <f t="shared" si="31"/>
        <v>0</v>
      </c>
      <c r="BQ15" s="19">
        <f t="shared" si="31"/>
        <v>0</v>
      </c>
      <c r="BR15" s="19">
        <f t="shared" si="31"/>
        <v>0</v>
      </c>
      <c r="BS15" s="116">
        <f t="shared" si="31"/>
        <v>0</v>
      </c>
      <c r="BT15" s="89">
        <f t="shared" si="31"/>
        <v>0</v>
      </c>
      <c r="BU15" s="89">
        <f t="shared" si="31"/>
        <v>0</v>
      </c>
      <c r="BV15" s="19">
        <f t="shared" si="31"/>
        <v>0</v>
      </c>
      <c r="BW15" s="19">
        <f t="shared" si="31"/>
        <v>0</v>
      </c>
      <c r="BX15" s="19">
        <f t="shared" si="31"/>
        <v>0</v>
      </c>
      <c r="BY15" s="109">
        <f t="shared" si="31"/>
        <v>0</v>
      </c>
      <c r="BZ15" s="117">
        <f t="shared" si="31"/>
        <v>0</v>
      </c>
      <c r="CA15" s="89">
        <f t="shared" si="31"/>
        <v>0</v>
      </c>
      <c r="CB15" s="19">
        <f t="shared" si="31"/>
        <v>0</v>
      </c>
      <c r="CC15" s="19">
        <f t="shared" si="31"/>
        <v>0</v>
      </c>
      <c r="CD15" s="19">
        <f t="shared" si="31"/>
        <v>0</v>
      </c>
      <c r="CE15" s="116">
        <f t="shared" si="31"/>
        <v>0</v>
      </c>
    </row>
    <row r="16" spans="1:83" x14ac:dyDescent="0.2">
      <c r="A16" s="163">
        <v>37</v>
      </c>
      <c r="B16" s="164" t="s">
        <v>35</v>
      </c>
      <c r="C16" s="43"/>
      <c r="D16" s="18">
        <f t="shared" si="1"/>
        <v>0</v>
      </c>
      <c r="E16" s="18">
        <f t="shared" si="16"/>
        <v>0</v>
      </c>
      <c r="F16" s="18">
        <f t="shared" ref="F16:H19" si="32">SUM(O16,U16,AA16,AG16,AM16,AS16,AY16,BE16,BK16,BQ16,BW16,CC16)</f>
        <v>0</v>
      </c>
      <c r="G16" s="18">
        <f t="shared" si="32"/>
        <v>0</v>
      </c>
      <c r="H16" s="23">
        <f t="shared" si="32"/>
        <v>0</v>
      </c>
      <c r="I16" s="24" t="str">
        <f t="shared" si="2"/>
        <v/>
      </c>
      <c r="J16" s="165" t="str">
        <f t="shared" si="3"/>
        <v/>
      </c>
      <c r="K16" s="85"/>
      <c r="L16" s="130"/>
      <c r="M16" s="87">
        <f>L16</f>
        <v>0</v>
      </c>
      <c r="N16" s="43"/>
      <c r="O16" s="43"/>
      <c r="P16" s="7"/>
      <c r="Q16" s="131">
        <f>SUM(O16:P16)</f>
        <v>0</v>
      </c>
      <c r="R16" s="130"/>
      <c r="S16" s="87">
        <f>R16</f>
        <v>0</v>
      </c>
      <c r="T16" s="7"/>
      <c r="U16" s="7"/>
      <c r="V16" s="7"/>
      <c r="W16" s="131">
        <f>SUM(U16:V16)</f>
        <v>0</v>
      </c>
      <c r="X16" s="43"/>
      <c r="Y16" s="87">
        <f>X16</f>
        <v>0</v>
      </c>
      <c r="Z16" s="7"/>
      <c r="AA16" s="7"/>
      <c r="AB16" s="7"/>
      <c r="AC16" s="23">
        <f>SUM(AA16:AB16)</f>
        <v>0</v>
      </c>
      <c r="AD16" s="113"/>
      <c r="AE16" s="87">
        <f>AD16</f>
        <v>0</v>
      </c>
      <c r="AF16" s="7"/>
      <c r="AG16" s="7"/>
      <c r="AH16" s="7"/>
      <c r="AI16" s="114">
        <f>SUM(AG16:AH16)</f>
        <v>0</v>
      </c>
      <c r="AJ16" s="43"/>
      <c r="AK16" s="87">
        <f>AJ16</f>
        <v>0</v>
      </c>
      <c r="AL16" s="7"/>
      <c r="AM16" s="7"/>
      <c r="AN16" s="7"/>
      <c r="AO16" s="108">
        <f>SUM(AM16:AN16)</f>
        <v>0</v>
      </c>
      <c r="AP16" s="113"/>
      <c r="AQ16" s="87">
        <f>AP16</f>
        <v>0</v>
      </c>
      <c r="AR16" s="7"/>
      <c r="AS16" s="7"/>
      <c r="AT16" s="7"/>
      <c r="AU16" s="114">
        <f>SUM(AS16:AT16)</f>
        <v>0</v>
      </c>
      <c r="AV16" s="43"/>
      <c r="AW16" s="87">
        <f>AV16</f>
        <v>0</v>
      </c>
      <c r="AX16" s="7"/>
      <c r="AY16" s="7"/>
      <c r="AZ16" s="7"/>
      <c r="BA16" s="108">
        <f>SUM(AY16:AZ16)</f>
        <v>0</v>
      </c>
      <c r="BB16" s="113"/>
      <c r="BC16" s="87">
        <f>BB16</f>
        <v>0</v>
      </c>
      <c r="BD16" s="7"/>
      <c r="BE16" s="7"/>
      <c r="BF16" s="7"/>
      <c r="BG16" s="114">
        <f>SUM(BE16:BF16)</f>
        <v>0</v>
      </c>
      <c r="BH16" s="43"/>
      <c r="BI16" s="87">
        <f>BH16</f>
        <v>0</v>
      </c>
      <c r="BJ16" s="7"/>
      <c r="BK16" s="7"/>
      <c r="BL16" s="7"/>
      <c r="BM16" s="108">
        <f>SUM(BK16:BL16)</f>
        <v>0</v>
      </c>
      <c r="BN16" s="113"/>
      <c r="BO16" s="87">
        <f>BN16</f>
        <v>0</v>
      </c>
      <c r="BP16" s="7"/>
      <c r="BQ16" s="7"/>
      <c r="BR16" s="7"/>
      <c r="BS16" s="114">
        <f>SUM(BQ16:BR16)</f>
        <v>0</v>
      </c>
      <c r="BT16" s="43"/>
      <c r="BU16" s="87">
        <f>BT16</f>
        <v>0</v>
      </c>
      <c r="BV16" s="7"/>
      <c r="BW16" s="7"/>
      <c r="BX16" s="7"/>
      <c r="BY16" s="108">
        <f>SUM(BW16:BX16)</f>
        <v>0</v>
      </c>
      <c r="BZ16" s="113"/>
      <c r="CA16" s="87">
        <f>BZ16</f>
        <v>0</v>
      </c>
      <c r="CB16" s="7"/>
      <c r="CC16" s="7"/>
      <c r="CD16" s="7"/>
      <c r="CE16" s="114">
        <f>SUM(CC16:CD16)</f>
        <v>0</v>
      </c>
    </row>
    <row r="17" spans="1:118" x14ac:dyDescent="0.2">
      <c r="A17" s="163"/>
      <c r="B17" s="166" t="s">
        <v>79</v>
      </c>
      <c r="C17" s="43"/>
      <c r="D17" s="19">
        <f t="shared" si="1"/>
        <v>0</v>
      </c>
      <c r="E17" s="18">
        <f t="shared" si="16"/>
        <v>0</v>
      </c>
      <c r="F17" s="19">
        <f t="shared" si="32"/>
        <v>0</v>
      </c>
      <c r="G17" s="19">
        <f t="shared" si="32"/>
        <v>0</v>
      </c>
      <c r="H17" s="51">
        <f t="shared" si="32"/>
        <v>0</v>
      </c>
      <c r="I17" s="24" t="str">
        <f t="shared" si="2"/>
        <v/>
      </c>
      <c r="J17" s="165" t="str">
        <f t="shared" si="3"/>
        <v/>
      </c>
      <c r="K17" s="152"/>
      <c r="L17" s="132"/>
      <c r="M17" s="87">
        <f>L17</f>
        <v>0</v>
      </c>
      <c r="N17" s="44"/>
      <c r="O17" s="44"/>
      <c r="P17" s="9"/>
      <c r="Q17" s="133">
        <f>SUM(O17:P17)</f>
        <v>0</v>
      </c>
      <c r="R17" s="130"/>
      <c r="S17" s="87">
        <f>R17</f>
        <v>0</v>
      </c>
      <c r="T17" s="7"/>
      <c r="U17" s="9"/>
      <c r="V17" s="9"/>
      <c r="W17" s="133">
        <f>SUM(U17:V17)</f>
        <v>0</v>
      </c>
      <c r="X17" s="44"/>
      <c r="Y17" s="87">
        <f>X17</f>
        <v>0</v>
      </c>
      <c r="Z17" s="9"/>
      <c r="AA17" s="9"/>
      <c r="AB17" s="9"/>
      <c r="AC17" s="51">
        <f>SUM(AA17:AB17)</f>
        <v>0</v>
      </c>
      <c r="AD17" s="115"/>
      <c r="AE17" s="87">
        <f>AD17</f>
        <v>0</v>
      </c>
      <c r="AF17" s="9"/>
      <c r="AG17" s="9"/>
      <c r="AH17" s="9"/>
      <c r="AI17" s="116">
        <f>SUM(AG17:AH17)</f>
        <v>0</v>
      </c>
      <c r="AJ17" s="44"/>
      <c r="AK17" s="87">
        <f>AJ17</f>
        <v>0</v>
      </c>
      <c r="AL17" s="9"/>
      <c r="AM17" s="9"/>
      <c r="AN17" s="9"/>
      <c r="AO17" s="109">
        <f>SUM(AM17:AN17)</f>
        <v>0</v>
      </c>
      <c r="AP17" s="115"/>
      <c r="AQ17" s="87">
        <f>AP17</f>
        <v>0</v>
      </c>
      <c r="AR17" s="9"/>
      <c r="AS17" s="9"/>
      <c r="AT17" s="9"/>
      <c r="AU17" s="116">
        <f>SUM(AS17:AT17)</f>
        <v>0</v>
      </c>
      <c r="AV17" s="44"/>
      <c r="AW17" s="87">
        <f>AV17</f>
        <v>0</v>
      </c>
      <c r="AX17" s="9"/>
      <c r="AY17" s="9"/>
      <c r="AZ17" s="9"/>
      <c r="BA17" s="109">
        <f>SUM(AY17:AZ17)</f>
        <v>0</v>
      </c>
      <c r="BB17" s="115"/>
      <c r="BC17" s="87">
        <f>BB17</f>
        <v>0</v>
      </c>
      <c r="BD17" s="9"/>
      <c r="BE17" s="9"/>
      <c r="BF17" s="9"/>
      <c r="BG17" s="116">
        <f>SUM(BE17:BF17)</f>
        <v>0</v>
      </c>
      <c r="BH17" s="44"/>
      <c r="BI17" s="87">
        <f>BH17</f>
        <v>0</v>
      </c>
      <c r="BJ17" s="9"/>
      <c r="BK17" s="9"/>
      <c r="BL17" s="9"/>
      <c r="BM17" s="109">
        <f>SUM(BK17:BL17)</f>
        <v>0</v>
      </c>
      <c r="BN17" s="115"/>
      <c r="BO17" s="87">
        <f>BN17</f>
        <v>0</v>
      </c>
      <c r="BP17" s="9"/>
      <c r="BQ17" s="9"/>
      <c r="BR17" s="9"/>
      <c r="BS17" s="116">
        <f>SUM(BQ17:BR17)</f>
        <v>0</v>
      </c>
      <c r="BT17" s="44"/>
      <c r="BU17" s="87">
        <f>BT17</f>
        <v>0</v>
      </c>
      <c r="BV17" s="9"/>
      <c r="BW17" s="9"/>
      <c r="BX17" s="9"/>
      <c r="BY17" s="109">
        <f>SUM(BW17:BX17)</f>
        <v>0</v>
      </c>
      <c r="BZ17" s="115"/>
      <c r="CA17" s="87">
        <f>BZ17</f>
        <v>0</v>
      </c>
      <c r="CB17" s="9"/>
      <c r="CC17" s="9"/>
      <c r="CD17" s="9"/>
      <c r="CE17" s="116">
        <f>SUM(CC17:CD17)</f>
        <v>0</v>
      </c>
    </row>
    <row r="18" spans="1:118" x14ac:dyDescent="0.2">
      <c r="A18" s="163">
        <v>38</v>
      </c>
      <c r="B18" s="164" t="s">
        <v>36</v>
      </c>
      <c r="C18" s="43"/>
      <c r="D18" s="18">
        <f t="shared" si="1"/>
        <v>0</v>
      </c>
      <c r="E18" s="18">
        <f t="shared" si="16"/>
        <v>0</v>
      </c>
      <c r="F18" s="18">
        <f t="shared" si="32"/>
        <v>0</v>
      </c>
      <c r="G18" s="18">
        <f t="shared" si="32"/>
        <v>0</v>
      </c>
      <c r="H18" s="23">
        <f t="shared" si="32"/>
        <v>0</v>
      </c>
      <c r="I18" s="24" t="str">
        <f t="shared" si="2"/>
        <v/>
      </c>
      <c r="J18" s="165" t="str">
        <f t="shared" si="3"/>
        <v/>
      </c>
      <c r="K18" s="85"/>
      <c r="L18" s="130"/>
      <c r="M18" s="87">
        <f>L18</f>
        <v>0</v>
      </c>
      <c r="N18" s="43"/>
      <c r="O18" s="43"/>
      <c r="P18" s="7"/>
      <c r="Q18" s="131">
        <f>SUM(O18:P18)</f>
        <v>0</v>
      </c>
      <c r="R18" s="130"/>
      <c r="S18" s="87">
        <f>R18</f>
        <v>0</v>
      </c>
      <c r="T18" s="7"/>
      <c r="U18" s="7"/>
      <c r="V18" s="7"/>
      <c r="W18" s="131">
        <f>SUM(U18:V18)</f>
        <v>0</v>
      </c>
      <c r="X18" s="43"/>
      <c r="Y18" s="87">
        <f>X18</f>
        <v>0</v>
      </c>
      <c r="Z18" s="7"/>
      <c r="AA18" s="7"/>
      <c r="AB18" s="7"/>
      <c r="AC18" s="23">
        <f>SUM(AA18:AB18)</f>
        <v>0</v>
      </c>
      <c r="AD18" s="113"/>
      <c r="AE18" s="87">
        <f>AD18</f>
        <v>0</v>
      </c>
      <c r="AF18" s="7"/>
      <c r="AG18" s="7"/>
      <c r="AH18" s="7"/>
      <c r="AI18" s="114">
        <f>SUM(AG18:AH18)</f>
        <v>0</v>
      </c>
      <c r="AJ18" s="43"/>
      <c r="AK18" s="87">
        <f>AJ18</f>
        <v>0</v>
      </c>
      <c r="AL18" s="7"/>
      <c r="AM18" s="7"/>
      <c r="AN18" s="7"/>
      <c r="AO18" s="108">
        <f>SUM(AM18:AN18)</f>
        <v>0</v>
      </c>
      <c r="AP18" s="113"/>
      <c r="AQ18" s="87">
        <f>AP18</f>
        <v>0</v>
      </c>
      <c r="AR18" s="7"/>
      <c r="AS18" s="7"/>
      <c r="AT18" s="7"/>
      <c r="AU18" s="114">
        <f>SUM(AS18:AT18)</f>
        <v>0</v>
      </c>
      <c r="AV18" s="43"/>
      <c r="AW18" s="87">
        <f>AV18</f>
        <v>0</v>
      </c>
      <c r="AX18" s="7"/>
      <c r="AY18" s="7"/>
      <c r="AZ18" s="7"/>
      <c r="BA18" s="108">
        <f>SUM(AY18:AZ18)</f>
        <v>0</v>
      </c>
      <c r="BB18" s="113"/>
      <c r="BC18" s="87">
        <f>BB18</f>
        <v>0</v>
      </c>
      <c r="BD18" s="7"/>
      <c r="BE18" s="7"/>
      <c r="BF18" s="7"/>
      <c r="BG18" s="114">
        <f>SUM(BE18:BF18)</f>
        <v>0</v>
      </c>
      <c r="BH18" s="43"/>
      <c r="BI18" s="87">
        <f>BH18</f>
        <v>0</v>
      </c>
      <c r="BJ18" s="7"/>
      <c r="BK18" s="7"/>
      <c r="BL18" s="7"/>
      <c r="BM18" s="108">
        <f>SUM(BK18:BL18)</f>
        <v>0</v>
      </c>
      <c r="BN18" s="113"/>
      <c r="BO18" s="87">
        <f>BN18</f>
        <v>0</v>
      </c>
      <c r="BP18" s="7"/>
      <c r="BQ18" s="7"/>
      <c r="BR18" s="7"/>
      <c r="BS18" s="114">
        <f>SUM(BQ18:BR18)</f>
        <v>0</v>
      </c>
      <c r="BT18" s="43"/>
      <c r="BU18" s="87">
        <f>BT18</f>
        <v>0</v>
      </c>
      <c r="BV18" s="7"/>
      <c r="BW18" s="7"/>
      <c r="BX18" s="7"/>
      <c r="BY18" s="108">
        <f>SUM(BW18:BX18)</f>
        <v>0</v>
      </c>
      <c r="BZ18" s="113"/>
      <c r="CA18" s="87">
        <f>BZ18</f>
        <v>0</v>
      </c>
      <c r="CB18" s="7"/>
      <c r="CC18" s="7"/>
      <c r="CD18" s="7"/>
      <c r="CE18" s="114">
        <f>SUM(CC18:CD18)</f>
        <v>0</v>
      </c>
    </row>
    <row r="19" spans="1:118" x14ac:dyDescent="0.2">
      <c r="A19" s="163">
        <v>39</v>
      </c>
      <c r="B19" s="164" t="s">
        <v>37</v>
      </c>
      <c r="C19" s="43"/>
      <c r="D19" s="18">
        <f t="shared" si="1"/>
        <v>0</v>
      </c>
      <c r="E19" s="18">
        <f t="shared" si="16"/>
        <v>0</v>
      </c>
      <c r="F19" s="18">
        <f t="shared" si="32"/>
        <v>0</v>
      </c>
      <c r="G19" s="18">
        <f t="shared" si="32"/>
        <v>0</v>
      </c>
      <c r="H19" s="23">
        <f t="shared" si="32"/>
        <v>0</v>
      </c>
      <c r="I19" s="24" t="str">
        <f t="shared" si="2"/>
        <v/>
      </c>
      <c r="J19" s="165" t="str">
        <f t="shared" si="3"/>
        <v/>
      </c>
      <c r="K19" s="85"/>
      <c r="L19" s="130"/>
      <c r="M19" s="87">
        <f>L19</f>
        <v>0</v>
      </c>
      <c r="N19" s="43"/>
      <c r="O19" s="43"/>
      <c r="P19" s="7"/>
      <c r="Q19" s="131">
        <f>SUM(O19:P19)</f>
        <v>0</v>
      </c>
      <c r="R19" s="130"/>
      <c r="S19" s="87">
        <f>R19</f>
        <v>0</v>
      </c>
      <c r="T19" s="7"/>
      <c r="U19" s="7"/>
      <c r="V19" s="7"/>
      <c r="W19" s="131">
        <f>SUM(U19:V19)</f>
        <v>0</v>
      </c>
      <c r="X19" s="43"/>
      <c r="Y19" s="87">
        <f>X19</f>
        <v>0</v>
      </c>
      <c r="Z19" s="7"/>
      <c r="AA19" s="7"/>
      <c r="AB19" s="7"/>
      <c r="AC19" s="23">
        <f>SUM(AA19:AB19)</f>
        <v>0</v>
      </c>
      <c r="AD19" s="113"/>
      <c r="AE19" s="87">
        <f>AD19</f>
        <v>0</v>
      </c>
      <c r="AF19" s="7"/>
      <c r="AG19" s="7"/>
      <c r="AH19" s="7"/>
      <c r="AI19" s="114">
        <f>SUM(AG19:AH19)</f>
        <v>0</v>
      </c>
      <c r="AJ19" s="43"/>
      <c r="AK19" s="87">
        <f>AJ19</f>
        <v>0</v>
      </c>
      <c r="AL19" s="7"/>
      <c r="AM19" s="7"/>
      <c r="AN19" s="7"/>
      <c r="AO19" s="108">
        <f>SUM(AM19:AN19)</f>
        <v>0</v>
      </c>
      <c r="AP19" s="113"/>
      <c r="AQ19" s="87">
        <f>AP19</f>
        <v>0</v>
      </c>
      <c r="AR19" s="7"/>
      <c r="AS19" s="7"/>
      <c r="AT19" s="7"/>
      <c r="AU19" s="114">
        <f>SUM(AS19:AT19)</f>
        <v>0</v>
      </c>
      <c r="AV19" s="43"/>
      <c r="AW19" s="87">
        <f>AV19</f>
        <v>0</v>
      </c>
      <c r="AX19" s="7"/>
      <c r="AY19" s="7"/>
      <c r="AZ19" s="7"/>
      <c r="BA19" s="108">
        <f>SUM(AY19:AZ19)</f>
        <v>0</v>
      </c>
      <c r="BB19" s="113"/>
      <c r="BC19" s="87">
        <f>BB19</f>
        <v>0</v>
      </c>
      <c r="BD19" s="7"/>
      <c r="BE19" s="7"/>
      <c r="BF19" s="7"/>
      <c r="BG19" s="114">
        <f>SUM(BE19:BF19)</f>
        <v>0</v>
      </c>
      <c r="BH19" s="43"/>
      <c r="BI19" s="87">
        <f>BH19</f>
        <v>0</v>
      </c>
      <c r="BJ19" s="7"/>
      <c r="BK19" s="7"/>
      <c r="BL19" s="7"/>
      <c r="BM19" s="108">
        <f>SUM(BK19:BL19)</f>
        <v>0</v>
      </c>
      <c r="BN19" s="113"/>
      <c r="BO19" s="87">
        <f>BN19</f>
        <v>0</v>
      </c>
      <c r="BP19" s="7"/>
      <c r="BQ19" s="7"/>
      <c r="BR19" s="7"/>
      <c r="BS19" s="114">
        <f>SUM(BQ19:BR19)</f>
        <v>0</v>
      </c>
      <c r="BT19" s="43"/>
      <c r="BU19" s="87">
        <f>BT19</f>
        <v>0</v>
      </c>
      <c r="BV19" s="7"/>
      <c r="BW19" s="7"/>
      <c r="BX19" s="7"/>
      <c r="BY19" s="108">
        <f>SUM(BW19:BX19)</f>
        <v>0</v>
      </c>
      <c r="BZ19" s="113"/>
      <c r="CA19" s="87">
        <f>BZ19</f>
        <v>0</v>
      </c>
      <c r="CB19" s="7"/>
      <c r="CC19" s="7"/>
      <c r="CD19" s="7"/>
      <c r="CE19" s="114">
        <f>SUM(CC19:CD19)</f>
        <v>0</v>
      </c>
    </row>
    <row r="20" spans="1:118" ht="13.5" thickBot="1" x14ac:dyDescent="0.25">
      <c r="A20" s="190" t="s">
        <v>38</v>
      </c>
      <c r="B20" s="187"/>
      <c r="C20" s="52">
        <f t="shared" ref="C20:H20" si="33">SUM(C15+C14+C16+C18+C19)</f>
        <v>0</v>
      </c>
      <c r="D20" s="22">
        <f t="shared" si="33"/>
        <v>0</v>
      </c>
      <c r="E20" s="22">
        <f t="shared" si="33"/>
        <v>0</v>
      </c>
      <c r="F20" s="22">
        <f t="shared" si="33"/>
        <v>0</v>
      </c>
      <c r="G20" s="22">
        <f t="shared" si="33"/>
        <v>0</v>
      </c>
      <c r="H20" s="13">
        <f t="shared" si="33"/>
        <v>0</v>
      </c>
      <c r="I20" s="183" t="str">
        <f t="shared" si="2"/>
        <v/>
      </c>
      <c r="J20" s="184" t="str">
        <f t="shared" si="3"/>
        <v/>
      </c>
      <c r="K20" s="153"/>
      <c r="L20" s="135">
        <f t="shared" ref="L20:AX20" si="34">SUM(L15+L14+L16+L18+L19)</f>
        <v>0</v>
      </c>
      <c r="M20" s="46">
        <f>SUM(M15+M14+M16+M18+M19)</f>
        <v>0</v>
      </c>
      <c r="N20" s="46">
        <f t="shared" si="34"/>
        <v>0</v>
      </c>
      <c r="O20" s="46">
        <f t="shared" si="34"/>
        <v>0</v>
      </c>
      <c r="P20" s="46">
        <f t="shared" si="34"/>
        <v>0</v>
      </c>
      <c r="Q20" s="136">
        <f t="shared" si="34"/>
        <v>0</v>
      </c>
      <c r="R20" s="135">
        <f t="shared" si="34"/>
        <v>0</v>
      </c>
      <c r="S20" s="46">
        <f>SUM(S15+S14+S16+S18+S19)</f>
        <v>0</v>
      </c>
      <c r="T20" s="46">
        <f t="shared" si="34"/>
        <v>0</v>
      </c>
      <c r="U20" s="46">
        <f t="shared" si="34"/>
        <v>0</v>
      </c>
      <c r="V20" s="46">
        <f t="shared" si="34"/>
        <v>0</v>
      </c>
      <c r="W20" s="136">
        <f t="shared" si="34"/>
        <v>0</v>
      </c>
      <c r="X20" s="46">
        <f t="shared" si="34"/>
        <v>0</v>
      </c>
      <c r="Y20" s="46">
        <f>SUM(Y15+Y14+Y16+Y18+Y19)</f>
        <v>0</v>
      </c>
      <c r="Z20" s="46">
        <f t="shared" si="34"/>
        <v>0</v>
      </c>
      <c r="AA20" s="46">
        <f t="shared" si="34"/>
        <v>0</v>
      </c>
      <c r="AB20" s="46">
        <f t="shared" si="34"/>
        <v>0</v>
      </c>
      <c r="AC20" s="13">
        <f t="shared" si="34"/>
        <v>0</v>
      </c>
      <c r="AD20" s="118">
        <f t="shared" si="34"/>
        <v>0</v>
      </c>
      <c r="AE20" s="46">
        <f>SUM(AE15+AE14+AE16+AE18+AE19)</f>
        <v>0</v>
      </c>
      <c r="AF20" s="46">
        <f t="shared" si="34"/>
        <v>0</v>
      </c>
      <c r="AG20" s="46">
        <f t="shared" si="34"/>
        <v>0</v>
      </c>
      <c r="AH20" s="46">
        <f t="shared" si="34"/>
        <v>0</v>
      </c>
      <c r="AI20" s="126">
        <f t="shared" si="34"/>
        <v>0</v>
      </c>
      <c r="AJ20" s="46">
        <f t="shared" si="34"/>
        <v>0</v>
      </c>
      <c r="AK20" s="46">
        <f>SUM(AK15+AK14+AK16+AK18+AK19)</f>
        <v>0</v>
      </c>
      <c r="AL20" s="46">
        <f t="shared" si="34"/>
        <v>0</v>
      </c>
      <c r="AM20" s="46">
        <f t="shared" si="34"/>
        <v>0</v>
      </c>
      <c r="AN20" s="46">
        <f t="shared" si="34"/>
        <v>0</v>
      </c>
      <c r="AO20" s="14">
        <f t="shared" si="34"/>
        <v>0</v>
      </c>
      <c r="AP20" s="118">
        <f t="shared" si="34"/>
        <v>0</v>
      </c>
      <c r="AQ20" s="46">
        <f>SUM(AQ15+AQ14+AQ16+AQ18+AQ19)</f>
        <v>0</v>
      </c>
      <c r="AR20" s="46">
        <f t="shared" si="34"/>
        <v>0</v>
      </c>
      <c r="AS20" s="46">
        <f t="shared" si="34"/>
        <v>0</v>
      </c>
      <c r="AT20" s="46">
        <f t="shared" si="34"/>
        <v>0</v>
      </c>
      <c r="AU20" s="126">
        <f t="shared" si="34"/>
        <v>0</v>
      </c>
      <c r="AV20" s="46">
        <f t="shared" si="34"/>
        <v>0</v>
      </c>
      <c r="AW20" s="46">
        <f>SUM(AW15+AW14+AW16+AW18+AW19)</f>
        <v>0</v>
      </c>
      <c r="AX20" s="46">
        <f t="shared" si="34"/>
        <v>0</v>
      </c>
      <c r="AY20" s="46">
        <f t="shared" ref="AY20:CE20" si="35">SUM(AY15+AY14+AY16+AY18+AY19)</f>
        <v>0</v>
      </c>
      <c r="AZ20" s="46">
        <f t="shared" si="35"/>
        <v>0</v>
      </c>
      <c r="BA20" s="14">
        <f t="shared" si="35"/>
        <v>0</v>
      </c>
      <c r="BB20" s="118">
        <f t="shared" si="35"/>
        <v>0</v>
      </c>
      <c r="BC20" s="46">
        <f>SUM(BC15+BC14+BC16+BC18+BC19)</f>
        <v>0</v>
      </c>
      <c r="BD20" s="46">
        <f t="shared" si="35"/>
        <v>0</v>
      </c>
      <c r="BE20" s="46">
        <f t="shared" si="35"/>
        <v>0</v>
      </c>
      <c r="BF20" s="46">
        <f t="shared" si="35"/>
        <v>0</v>
      </c>
      <c r="BG20" s="126">
        <f t="shared" si="35"/>
        <v>0</v>
      </c>
      <c r="BH20" s="46">
        <f t="shared" si="35"/>
        <v>0</v>
      </c>
      <c r="BI20" s="46">
        <f>SUM(BI15+BI14+BI16+BI18+BI19)</f>
        <v>0</v>
      </c>
      <c r="BJ20" s="46">
        <f t="shared" si="35"/>
        <v>0</v>
      </c>
      <c r="BK20" s="46">
        <f t="shared" si="35"/>
        <v>0</v>
      </c>
      <c r="BL20" s="46">
        <f t="shared" si="35"/>
        <v>0</v>
      </c>
      <c r="BM20" s="14">
        <f t="shared" si="35"/>
        <v>0</v>
      </c>
      <c r="BN20" s="118">
        <f t="shared" si="35"/>
        <v>0</v>
      </c>
      <c r="BO20" s="46">
        <f>SUM(BO15+BO14+BO16+BO18+BO19)</f>
        <v>0</v>
      </c>
      <c r="BP20" s="46">
        <f t="shared" si="35"/>
        <v>0</v>
      </c>
      <c r="BQ20" s="46">
        <f t="shared" si="35"/>
        <v>0</v>
      </c>
      <c r="BR20" s="46">
        <f t="shared" si="35"/>
        <v>0</v>
      </c>
      <c r="BS20" s="126">
        <f t="shared" si="35"/>
        <v>0</v>
      </c>
      <c r="BT20" s="46">
        <f t="shared" si="35"/>
        <v>0</v>
      </c>
      <c r="BU20" s="46">
        <f>SUM(BU15+BU14+BU16+BU18+BU19)</f>
        <v>0</v>
      </c>
      <c r="BV20" s="46">
        <f t="shared" si="35"/>
        <v>0</v>
      </c>
      <c r="BW20" s="46">
        <f t="shared" si="35"/>
        <v>0</v>
      </c>
      <c r="BX20" s="46">
        <f t="shared" si="35"/>
        <v>0</v>
      </c>
      <c r="BY20" s="14">
        <f t="shared" si="35"/>
        <v>0</v>
      </c>
      <c r="BZ20" s="118">
        <f t="shared" si="35"/>
        <v>0</v>
      </c>
      <c r="CA20" s="46">
        <f>SUM(CA15+CA14+CA16+CA18+CA19)</f>
        <v>0</v>
      </c>
      <c r="CB20" s="46">
        <f t="shared" si="35"/>
        <v>0</v>
      </c>
      <c r="CC20" s="46">
        <f t="shared" si="35"/>
        <v>0</v>
      </c>
      <c r="CD20" s="46">
        <f t="shared" si="35"/>
        <v>0</v>
      </c>
      <c r="CE20" s="119">
        <f t="shared" si="35"/>
        <v>0</v>
      </c>
    </row>
    <row r="21" spans="1:118" ht="13.5" thickTop="1" x14ac:dyDescent="0.2">
      <c r="A21" s="188">
        <v>40</v>
      </c>
      <c r="B21" s="189" t="s">
        <v>39</v>
      </c>
      <c r="C21" s="45"/>
      <c r="D21" s="178">
        <f t="shared" si="1"/>
        <v>0</v>
      </c>
      <c r="E21" s="178">
        <f t="shared" si="16"/>
        <v>0</v>
      </c>
      <c r="F21" s="179">
        <f t="shared" ref="F21:F40" si="36">SUM(O21,U21,AA21,AG21,AM21,AS21,AY21,BE21,BK21,BQ21,BW21,CC21)</f>
        <v>0</v>
      </c>
      <c r="G21" s="179">
        <f t="shared" ref="G21:G40" si="37">SUM(P21,V21,AB21,AH21,AN21,AT21,AZ21,BF21,BL21,BR21,BX21,CD21)</f>
        <v>0</v>
      </c>
      <c r="H21" s="180">
        <f t="shared" ref="H21:H40" si="38">SUM(Q21,W21,AC21,AI21,AO21,AU21,BA21,BG21,BM21,BS21,BY21,CE21)</f>
        <v>0</v>
      </c>
      <c r="I21" s="181" t="str">
        <f t="shared" si="2"/>
        <v/>
      </c>
      <c r="J21" s="182" t="str">
        <f t="shared" si="3"/>
        <v/>
      </c>
      <c r="K21" s="85"/>
      <c r="L21" s="147"/>
      <c r="M21" s="91">
        <f>L21</f>
        <v>0</v>
      </c>
      <c r="N21" s="45"/>
      <c r="O21" s="45"/>
      <c r="P21" s="12"/>
      <c r="Q21" s="137">
        <f>SUM(O21:P21)</f>
        <v>0</v>
      </c>
      <c r="R21" s="130"/>
      <c r="S21" s="91">
        <f>R21</f>
        <v>0</v>
      </c>
      <c r="T21" s="7"/>
      <c r="U21" s="12"/>
      <c r="V21" s="12"/>
      <c r="W21" s="137">
        <f>SUM(U21:V21)</f>
        <v>0</v>
      </c>
      <c r="X21" s="45"/>
      <c r="Y21" s="91">
        <f>X21</f>
        <v>0</v>
      </c>
      <c r="Z21" s="12"/>
      <c r="AA21" s="12"/>
      <c r="AB21" s="12"/>
      <c r="AC21" s="20">
        <f>SUM(AA21:AB21)</f>
        <v>0</v>
      </c>
      <c r="AD21" s="120"/>
      <c r="AE21" s="91">
        <f>AD21</f>
        <v>0</v>
      </c>
      <c r="AF21" s="12"/>
      <c r="AG21" s="12"/>
      <c r="AH21" s="12"/>
      <c r="AI21" s="121">
        <f>SUM(AG21:AH21)</f>
        <v>0</v>
      </c>
      <c r="AJ21" s="45"/>
      <c r="AK21" s="91">
        <f>AJ21</f>
        <v>0</v>
      </c>
      <c r="AL21" s="12"/>
      <c r="AM21" s="12"/>
      <c r="AN21" s="12"/>
      <c r="AO21" s="110">
        <f>SUM(AM21:AN21)</f>
        <v>0</v>
      </c>
      <c r="AP21" s="120"/>
      <c r="AQ21" s="91">
        <f>AP21</f>
        <v>0</v>
      </c>
      <c r="AR21" s="12"/>
      <c r="AS21" s="12"/>
      <c r="AT21" s="12"/>
      <c r="AU21" s="121">
        <f>SUM(AS21:AT21)</f>
        <v>0</v>
      </c>
      <c r="AV21" s="45"/>
      <c r="AW21" s="91">
        <f>AV21</f>
        <v>0</v>
      </c>
      <c r="AX21" s="12"/>
      <c r="AY21" s="12"/>
      <c r="AZ21" s="12"/>
      <c r="BA21" s="110">
        <f>SUM(AY21:AZ21)</f>
        <v>0</v>
      </c>
      <c r="BB21" s="120"/>
      <c r="BC21" s="91">
        <f>BB21</f>
        <v>0</v>
      </c>
      <c r="BD21" s="12"/>
      <c r="BE21" s="12"/>
      <c r="BF21" s="12"/>
      <c r="BG21" s="121">
        <f>SUM(BE21:BF21)</f>
        <v>0</v>
      </c>
      <c r="BH21" s="45"/>
      <c r="BI21" s="91">
        <f>BH21</f>
        <v>0</v>
      </c>
      <c r="BJ21" s="12"/>
      <c r="BK21" s="12"/>
      <c r="BL21" s="12"/>
      <c r="BM21" s="110">
        <f>SUM(BK21:BL21)</f>
        <v>0</v>
      </c>
      <c r="BN21" s="120"/>
      <c r="BO21" s="91">
        <f>BN21</f>
        <v>0</v>
      </c>
      <c r="BP21" s="12"/>
      <c r="BQ21" s="12"/>
      <c r="BR21" s="12"/>
      <c r="BS21" s="121">
        <f>SUM(BQ21:BR21)</f>
        <v>0</v>
      </c>
      <c r="BT21" s="45"/>
      <c r="BU21" s="91">
        <f>BT21</f>
        <v>0</v>
      </c>
      <c r="BV21" s="12"/>
      <c r="BW21" s="12"/>
      <c r="BX21" s="12"/>
      <c r="BY21" s="110">
        <f>SUM(BW21:BX21)</f>
        <v>0</v>
      </c>
      <c r="BZ21" s="120"/>
      <c r="CA21" s="91">
        <f>BZ21</f>
        <v>0</v>
      </c>
      <c r="CB21" s="12"/>
      <c r="CC21" s="12"/>
      <c r="CD21" s="12"/>
      <c r="CE21" s="121">
        <f>SUM(CC21:CD21)</f>
        <v>0</v>
      </c>
    </row>
    <row r="22" spans="1:118" s="90" customFormat="1" x14ac:dyDescent="0.2">
      <c r="A22" s="170">
        <v>41</v>
      </c>
      <c r="B22" s="164" t="s">
        <v>40</v>
      </c>
      <c r="C22" s="43"/>
      <c r="D22" s="18">
        <f t="shared" si="1"/>
        <v>0</v>
      </c>
      <c r="E22" s="18">
        <f t="shared" si="16"/>
        <v>0</v>
      </c>
      <c r="F22" s="18">
        <f t="shared" si="36"/>
        <v>0</v>
      </c>
      <c r="G22" s="18">
        <f t="shared" si="37"/>
        <v>0</v>
      </c>
      <c r="H22" s="23">
        <f t="shared" si="38"/>
        <v>0</v>
      </c>
      <c r="I22" s="24" t="str">
        <f t="shared" si="2"/>
        <v/>
      </c>
      <c r="J22" s="165" t="str">
        <f t="shared" si="3"/>
        <v/>
      </c>
      <c r="K22" s="85"/>
      <c r="L22" s="130"/>
      <c r="M22" s="91">
        <f t="shared" ref="M22:M52" si="39">L22</f>
        <v>0</v>
      </c>
      <c r="N22" s="43"/>
      <c r="O22" s="43"/>
      <c r="P22" s="7"/>
      <c r="Q22" s="138">
        <f t="shared" ref="Q22:Q40" si="40">SUM(O22:P22)</f>
        <v>0</v>
      </c>
      <c r="R22" s="130"/>
      <c r="S22" s="91">
        <f t="shared" ref="S22:S52" si="41">R22</f>
        <v>0</v>
      </c>
      <c r="T22" s="7"/>
      <c r="U22" s="7"/>
      <c r="V22" s="7"/>
      <c r="W22" s="138">
        <f t="shared" ref="W22:W40" si="42">SUM(U22:V22)</f>
        <v>0</v>
      </c>
      <c r="X22" s="43"/>
      <c r="Y22" s="91">
        <f t="shared" ref="Y22:Y52" si="43">X22</f>
        <v>0</v>
      </c>
      <c r="Z22" s="7"/>
      <c r="AA22" s="7"/>
      <c r="AB22" s="7"/>
      <c r="AC22" s="21">
        <f t="shared" ref="AC22:AC40" si="44">SUM(AA22:AB22)</f>
        <v>0</v>
      </c>
      <c r="AD22" s="113"/>
      <c r="AE22" s="91">
        <f t="shared" ref="AE22:AE52" si="45">AD22</f>
        <v>0</v>
      </c>
      <c r="AF22" s="7"/>
      <c r="AG22" s="7"/>
      <c r="AH22" s="7"/>
      <c r="AI22" s="114">
        <f t="shared" ref="AI22:AI40" si="46">SUM(AG22:AH22)</f>
        <v>0</v>
      </c>
      <c r="AJ22" s="43"/>
      <c r="AK22" s="91">
        <f t="shared" ref="AK22:AK52" si="47">AJ22</f>
        <v>0</v>
      </c>
      <c r="AL22" s="7"/>
      <c r="AM22" s="7"/>
      <c r="AN22" s="7"/>
      <c r="AO22" s="108">
        <f t="shared" ref="AO22:AO40" si="48">SUM(AM22:AN22)</f>
        <v>0</v>
      </c>
      <c r="AP22" s="113"/>
      <c r="AQ22" s="91">
        <f t="shared" ref="AQ22:AQ52" si="49">AP22</f>
        <v>0</v>
      </c>
      <c r="AR22" s="7"/>
      <c r="AS22" s="7"/>
      <c r="AT22" s="7"/>
      <c r="AU22" s="114">
        <f t="shared" ref="AU22:AU40" si="50">SUM(AS22:AT22)</f>
        <v>0</v>
      </c>
      <c r="AV22" s="43"/>
      <c r="AW22" s="91">
        <f t="shared" ref="AW22:AW52" si="51">AV22</f>
        <v>0</v>
      </c>
      <c r="AX22" s="7"/>
      <c r="AY22" s="7"/>
      <c r="AZ22" s="7"/>
      <c r="BA22" s="108">
        <f t="shared" ref="BA22:BA40" si="52">SUM(AY22:AZ22)</f>
        <v>0</v>
      </c>
      <c r="BB22" s="113"/>
      <c r="BC22" s="91">
        <f t="shared" ref="BC22:BC52" si="53">BB22</f>
        <v>0</v>
      </c>
      <c r="BD22" s="7"/>
      <c r="BE22" s="7"/>
      <c r="BF22" s="7"/>
      <c r="BG22" s="114">
        <f t="shared" ref="BG22:BG40" si="54">SUM(BE22:BF22)</f>
        <v>0</v>
      </c>
      <c r="BH22" s="43"/>
      <c r="BI22" s="91">
        <f t="shared" ref="BI22:BI52" si="55">BH22</f>
        <v>0</v>
      </c>
      <c r="BJ22" s="7"/>
      <c r="BK22" s="7"/>
      <c r="BL22" s="7"/>
      <c r="BM22" s="108">
        <f t="shared" ref="BM22:BM40" si="56">SUM(BK22:BL22)</f>
        <v>0</v>
      </c>
      <c r="BN22" s="113"/>
      <c r="BO22" s="91">
        <f t="shared" ref="BO22:BO52" si="57">BN22</f>
        <v>0</v>
      </c>
      <c r="BP22" s="7"/>
      <c r="BQ22" s="7"/>
      <c r="BR22" s="7"/>
      <c r="BS22" s="114">
        <f t="shared" ref="BS22:BS40" si="58">SUM(BQ22:BR22)</f>
        <v>0</v>
      </c>
      <c r="BT22" s="43"/>
      <c r="BU22" s="91">
        <f t="shared" ref="BU22:BU52" si="59">BT22</f>
        <v>0</v>
      </c>
      <c r="BV22" s="7"/>
      <c r="BW22" s="7"/>
      <c r="BX22" s="7"/>
      <c r="BY22" s="108">
        <f t="shared" ref="BY22:BY40" si="60">SUM(BW22:BX22)</f>
        <v>0</v>
      </c>
      <c r="BZ22" s="113"/>
      <c r="CA22" s="91">
        <f t="shared" ref="CA22:CA52" si="61">BZ22</f>
        <v>0</v>
      </c>
      <c r="CB22" s="7"/>
      <c r="CC22" s="7"/>
      <c r="CD22" s="7"/>
      <c r="CE22" s="114">
        <f t="shared" ref="CE22:CE40" si="62">SUM(CC22:CD22)</f>
        <v>0</v>
      </c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</row>
    <row r="23" spans="1:118" s="90" customFormat="1" x14ac:dyDescent="0.2">
      <c r="A23" s="170">
        <v>42</v>
      </c>
      <c r="B23" s="164" t="s">
        <v>41</v>
      </c>
      <c r="C23" s="43"/>
      <c r="D23" s="18">
        <f t="shared" si="1"/>
        <v>0</v>
      </c>
      <c r="E23" s="18">
        <f t="shared" si="16"/>
        <v>0</v>
      </c>
      <c r="F23" s="18">
        <f t="shared" si="36"/>
        <v>0</v>
      </c>
      <c r="G23" s="18">
        <f t="shared" si="37"/>
        <v>0</v>
      </c>
      <c r="H23" s="23">
        <f t="shared" si="38"/>
        <v>0</v>
      </c>
      <c r="I23" s="24" t="str">
        <f t="shared" si="2"/>
        <v/>
      </c>
      <c r="J23" s="165" t="str">
        <f t="shared" si="3"/>
        <v/>
      </c>
      <c r="K23" s="85"/>
      <c r="L23" s="130"/>
      <c r="M23" s="91">
        <f t="shared" si="39"/>
        <v>0</v>
      </c>
      <c r="N23" s="43"/>
      <c r="O23" s="43"/>
      <c r="P23" s="7"/>
      <c r="Q23" s="138">
        <f t="shared" si="40"/>
        <v>0</v>
      </c>
      <c r="R23" s="130"/>
      <c r="S23" s="91">
        <f t="shared" si="41"/>
        <v>0</v>
      </c>
      <c r="T23" s="7"/>
      <c r="U23" s="7"/>
      <c r="V23" s="7"/>
      <c r="W23" s="138">
        <f t="shared" si="42"/>
        <v>0</v>
      </c>
      <c r="X23" s="43"/>
      <c r="Y23" s="91">
        <f t="shared" si="43"/>
        <v>0</v>
      </c>
      <c r="Z23" s="7"/>
      <c r="AA23" s="7"/>
      <c r="AB23" s="7"/>
      <c r="AC23" s="21">
        <f t="shared" si="44"/>
        <v>0</v>
      </c>
      <c r="AD23" s="113"/>
      <c r="AE23" s="91">
        <f t="shared" si="45"/>
        <v>0</v>
      </c>
      <c r="AF23" s="7"/>
      <c r="AG23" s="7"/>
      <c r="AH23" s="7"/>
      <c r="AI23" s="114">
        <f t="shared" si="46"/>
        <v>0</v>
      </c>
      <c r="AJ23" s="43"/>
      <c r="AK23" s="91">
        <f t="shared" si="47"/>
        <v>0</v>
      </c>
      <c r="AL23" s="7"/>
      <c r="AM23" s="7"/>
      <c r="AN23" s="7"/>
      <c r="AO23" s="108">
        <f t="shared" si="48"/>
        <v>0</v>
      </c>
      <c r="AP23" s="113"/>
      <c r="AQ23" s="91">
        <f t="shared" si="49"/>
        <v>0</v>
      </c>
      <c r="AR23" s="7"/>
      <c r="AS23" s="7"/>
      <c r="AT23" s="7"/>
      <c r="AU23" s="114">
        <f t="shared" si="50"/>
        <v>0</v>
      </c>
      <c r="AV23" s="43"/>
      <c r="AW23" s="91">
        <f t="shared" si="51"/>
        <v>0</v>
      </c>
      <c r="AX23" s="7"/>
      <c r="AY23" s="7"/>
      <c r="AZ23" s="7"/>
      <c r="BA23" s="108">
        <f t="shared" si="52"/>
        <v>0</v>
      </c>
      <c r="BB23" s="113"/>
      <c r="BC23" s="91">
        <f t="shared" si="53"/>
        <v>0</v>
      </c>
      <c r="BD23" s="7"/>
      <c r="BE23" s="7"/>
      <c r="BF23" s="7"/>
      <c r="BG23" s="114">
        <f t="shared" si="54"/>
        <v>0</v>
      </c>
      <c r="BH23" s="43"/>
      <c r="BI23" s="91">
        <f t="shared" si="55"/>
        <v>0</v>
      </c>
      <c r="BJ23" s="7"/>
      <c r="BK23" s="7"/>
      <c r="BL23" s="7"/>
      <c r="BM23" s="108">
        <f t="shared" si="56"/>
        <v>0</v>
      </c>
      <c r="BN23" s="113"/>
      <c r="BO23" s="91">
        <f t="shared" si="57"/>
        <v>0</v>
      </c>
      <c r="BP23" s="7"/>
      <c r="BQ23" s="7"/>
      <c r="BR23" s="7"/>
      <c r="BS23" s="114">
        <f t="shared" si="58"/>
        <v>0</v>
      </c>
      <c r="BT23" s="43"/>
      <c r="BU23" s="91">
        <f t="shared" si="59"/>
        <v>0</v>
      </c>
      <c r="BV23" s="7"/>
      <c r="BW23" s="7"/>
      <c r="BX23" s="7"/>
      <c r="BY23" s="108">
        <f t="shared" si="60"/>
        <v>0</v>
      </c>
      <c r="BZ23" s="113"/>
      <c r="CA23" s="91">
        <f t="shared" si="61"/>
        <v>0</v>
      </c>
      <c r="CB23" s="7"/>
      <c r="CC23" s="7"/>
      <c r="CD23" s="7"/>
      <c r="CE23" s="114">
        <f t="shared" si="62"/>
        <v>0</v>
      </c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</row>
    <row r="24" spans="1:118" x14ac:dyDescent="0.2">
      <c r="A24" s="163">
        <v>4300</v>
      </c>
      <c r="B24" s="171" t="s">
        <v>42</v>
      </c>
      <c r="C24" s="43"/>
      <c r="D24" s="18">
        <f t="shared" si="1"/>
        <v>0</v>
      </c>
      <c r="E24" s="18">
        <f t="shared" si="16"/>
        <v>0</v>
      </c>
      <c r="F24" s="18">
        <f t="shared" si="36"/>
        <v>0</v>
      </c>
      <c r="G24" s="18">
        <f t="shared" si="37"/>
        <v>0</v>
      </c>
      <c r="H24" s="23">
        <f t="shared" si="38"/>
        <v>0</v>
      </c>
      <c r="I24" s="24" t="str">
        <f t="shared" si="2"/>
        <v/>
      </c>
      <c r="J24" s="165" t="str">
        <f t="shared" si="3"/>
        <v/>
      </c>
      <c r="K24" s="85"/>
      <c r="L24" s="130"/>
      <c r="M24" s="91">
        <f t="shared" si="39"/>
        <v>0</v>
      </c>
      <c r="N24" s="43"/>
      <c r="O24" s="43"/>
      <c r="P24" s="7"/>
      <c r="Q24" s="138">
        <f t="shared" si="40"/>
        <v>0</v>
      </c>
      <c r="R24" s="130"/>
      <c r="S24" s="91">
        <f t="shared" si="41"/>
        <v>0</v>
      </c>
      <c r="T24" s="7"/>
      <c r="U24" s="7"/>
      <c r="V24" s="7"/>
      <c r="W24" s="138">
        <f t="shared" si="42"/>
        <v>0</v>
      </c>
      <c r="X24" s="43"/>
      <c r="Y24" s="91">
        <f t="shared" si="43"/>
        <v>0</v>
      </c>
      <c r="Z24" s="7"/>
      <c r="AA24" s="7"/>
      <c r="AB24" s="7"/>
      <c r="AC24" s="21">
        <f t="shared" si="44"/>
        <v>0</v>
      </c>
      <c r="AD24" s="113"/>
      <c r="AE24" s="91">
        <f t="shared" si="45"/>
        <v>0</v>
      </c>
      <c r="AF24" s="7"/>
      <c r="AG24" s="7"/>
      <c r="AH24" s="7"/>
      <c r="AI24" s="114">
        <f t="shared" si="46"/>
        <v>0</v>
      </c>
      <c r="AJ24" s="43"/>
      <c r="AK24" s="91">
        <f t="shared" si="47"/>
        <v>0</v>
      </c>
      <c r="AL24" s="7"/>
      <c r="AM24" s="7"/>
      <c r="AN24" s="7"/>
      <c r="AO24" s="108">
        <f t="shared" si="48"/>
        <v>0</v>
      </c>
      <c r="AP24" s="113"/>
      <c r="AQ24" s="91">
        <f t="shared" si="49"/>
        <v>0</v>
      </c>
      <c r="AR24" s="7"/>
      <c r="AS24" s="7"/>
      <c r="AT24" s="7"/>
      <c r="AU24" s="114">
        <f t="shared" si="50"/>
        <v>0</v>
      </c>
      <c r="AV24" s="43"/>
      <c r="AW24" s="91">
        <f t="shared" si="51"/>
        <v>0</v>
      </c>
      <c r="AX24" s="7"/>
      <c r="AY24" s="7"/>
      <c r="AZ24" s="7"/>
      <c r="BA24" s="108">
        <f t="shared" si="52"/>
        <v>0</v>
      </c>
      <c r="BB24" s="113"/>
      <c r="BC24" s="91">
        <f t="shared" si="53"/>
        <v>0</v>
      </c>
      <c r="BD24" s="7"/>
      <c r="BE24" s="7"/>
      <c r="BF24" s="7"/>
      <c r="BG24" s="114">
        <f t="shared" si="54"/>
        <v>0</v>
      </c>
      <c r="BH24" s="43"/>
      <c r="BI24" s="91">
        <f t="shared" si="55"/>
        <v>0</v>
      </c>
      <c r="BJ24" s="7"/>
      <c r="BK24" s="7"/>
      <c r="BL24" s="7"/>
      <c r="BM24" s="108">
        <f t="shared" si="56"/>
        <v>0</v>
      </c>
      <c r="BN24" s="113"/>
      <c r="BO24" s="91">
        <f t="shared" si="57"/>
        <v>0</v>
      </c>
      <c r="BP24" s="7"/>
      <c r="BQ24" s="7"/>
      <c r="BR24" s="7"/>
      <c r="BS24" s="114">
        <f t="shared" si="58"/>
        <v>0</v>
      </c>
      <c r="BT24" s="43"/>
      <c r="BU24" s="91">
        <f t="shared" si="59"/>
        <v>0</v>
      </c>
      <c r="BV24" s="7"/>
      <c r="BW24" s="7"/>
      <c r="BX24" s="7"/>
      <c r="BY24" s="108">
        <f t="shared" si="60"/>
        <v>0</v>
      </c>
      <c r="BZ24" s="113"/>
      <c r="CA24" s="91">
        <f t="shared" si="61"/>
        <v>0</v>
      </c>
      <c r="CB24" s="7"/>
      <c r="CC24" s="7"/>
      <c r="CD24" s="7"/>
      <c r="CE24" s="114">
        <f t="shared" si="62"/>
        <v>0</v>
      </c>
    </row>
    <row r="25" spans="1:118" x14ac:dyDescent="0.2">
      <c r="A25" s="163">
        <v>4310</v>
      </c>
      <c r="B25" s="171" t="s">
        <v>43</v>
      </c>
      <c r="C25" s="43"/>
      <c r="D25" s="18">
        <f t="shared" si="1"/>
        <v>0</v>
      </c>
      <c r="E25" s="18">
        <f t="shared" si="16"/>
        <v>0</v>
      </c>
      <c r="F25" s="18">
        <f t="shared" si="36"/>
        <v>0</v>
      </c>
      <c r="G25" s="18">
        <f t="shared" si="37"/>
        <v>0</v>
      </c>
      <c r="H25" s="23">
        <f t="shared" si="38"/>
        <v>0</v>
      </c>
      <c r="I25" s="24" t="str">
        <f t="shared" si="2"/>
        <v/>
      </c>
      <c r="J25" s="165" t="str">
        <f t="shared" si="3"/>
        <v/>
      </c>
      <c r="K25" s="85"/>
      <c r="L25" s="130"/>
      <c r="M25" s="91">
        <f t="shared" si="39"/>
        <v>0</v>
      </c>
      <c r="N25" s="43"/>
      <c r="O25" s="43"/>
      <c r="P25" s="7"/>
      <c r="Q25" s="138">
        <f t="shared" si="40"/>
        <v>0</v>
      </c>
      <c r="R25" s="130"/>
      <c r="S25" s="91">
        <f t="shared" si="41"/>
        <v>0</v>
      </c>
      <c r="T25" s="7"/>
      <c r="U25" s="7"/>
      <c r="V25" s="7"/>
      <c r="W25" s="138">
        <f t="shared" si="42"/>
        <v>0</v>
      </c>
      <c r="X25" s="43"/>
      <c r="Y25" s="91">
        <f t="shared" si="43"/>
        <v>0</v>
      </c>
      <c r="Z25" s="7"/>
      <c r="AA25" s="7"/>
      <c r="AB25" s="7"/>
      <c r="AC25" s="21">
        <f t="shared" si="44"/>
        <v>0</v>
      </c>
      <c r="AD25" s="113"/>
      <c r="AE25" s="91">
        <f t="shared" si="45"/>
        <v>0</v>
      </c>
      <c r="AF25" s="7"/>
      <c r="AG25" s="7"/>
      <c r="AH25" s="7"/>
      <c r="AI25" s="114">
        <f t="shared" si="46"/>
        <v>0</v>
      </c>
      <c r="AJ25" s="43"/>
      <c r="AK25" s="91">
        <f t="shared" si="47"/>
        <v>0</v>
      </c>
      <c r="AL25" s="7"/>
      <c r="AM25" s="7"/>
      <c r="AN25" s="7"/>
      <c r="AO25" s="108">
        <f t="shared" si="48"/>
        <v>0</v>
      </c>
      <c r="AP25" s="113"/>
      <c r="AQ25" s="91">
        <f t="shared" si="49"/>
        <v>0</v>
      </c>
      <c r="AR25" s="7"/>
      <c r="AS25" s="7"/>
      <c r="AT25" s="7"/>
      <c r="AU25" s="114">
        <f t="shared" si="50"/>
        <v>0</v>
      </c>
      <c r="AV25" s="43"/>
      <c r="AW25" s="91">
        <f t="shared" si="51"/>
        <v>0</v>
      </c>
      <c r="AX25" s="7"/>
      <c r="AY25" s="7"/>
      <c r="AZ25" s="7"/>
      <c r="BA25" s="108">
        <f t="shared" si="52"/>
        <v>0</v>
      </c>
      <c r="BB25" s="113"/>
      <c r="BC25" s="91">
        <f t="shared" si="53"/>
        <v>0</v>
      </c>
      <c r="BD25" s="7"/>
      <c r="BE25" s="7"/>
      <c r="BF25" s="7"/>
      <c r="BG25" s="114">
        <f t="shared" si="54"/>
        <v>0</v>
      </c>
      <c r="BH25" s="43"/>
      <c r="BI25" s="91">
        <f t="shared" si="55"/>
        <v>0</v>
      </c>
      <c r="BJ25" s="7"/>
      <c r="BK25" s="7"/>
      <c r="BL25" s="7"/>
      <c r="BM25" s="108">
        <f t="shared" si="56"/>
        <v>0</v>
      </c>
      <c r="BN25" s="113"/>
      <c r="BO25" s="91">
        <f t="shared" si="57"/>
        <v>0</v>
      </c>
      <c r="BP25" s="7"/>
      <c r="BQ25" s="7"/>
      <c r="BR25" s="7"/>
      <c r="BS25" s="114">
        <f t="shared" si="58"/>
        <v>0</v>
      </c>
      <c r="BT25" s="43"/>
      <c r="BU25" s="91">
        <f t="shared" si="59"/>
        <v>0</v>
      </c>
      <c r="BV25" s="7"/>
      <c r="BW25" s="7"/>
      <c r="BX25" s="7"/>
      <c r="BY25" s="108">
        <f t="shared" si="60"/>
        <v>0</v>
      </c>
      <c r="BZ25" s="113"/>
      <c r="CA25" s="91">
        <f t="shared" si="61"/>
        <v>0</v>
      </c>
      <c r="CB25" s="7"/>
      <c r="CC25" s="7"/>
      <c r="CD25" s="7"/>
      <c r="CE25" s="114">
        <f t="shared" si="62"/>
        <v>0</v>
      </c>
    </row>
    <row r="26" spans="1:118" x14ac:dyDescent="0.2">
      <c r="A26" s="163">
        <v>4320</v>
      </c>
      <c r="B26" s="171" t="s">
        <v>44</v>
      </c>
      <c r="C26" s="43"/>
      <c r="D26" s="18">
        <f t="shared" si="1"/>
        <v>0</v>
      </c>
      <c r="E26" s="18">
        <f t="shared" si="16"/>
        <v>0</v>
      </c>
      <c r="F26" s="18">
        <f t="shared" si="36"/>
        <v>0</v>
      </c>
      <c r="G26" s="18">
        <f t="shared" si="37"/>
        <v>0</v>
      </c>
      <c r="H26" s="23">
        <f t="shared" si="38"/>
        <v>0</v>
      </c>
      <c r="I26" s="24" t="str">
        <f t="shared" si="2"/>
        <v/>
      </c>
      <c r="J26" s="165" t="str">
        <f t="shared" si="3"/>
        <v/>
      </c>
      <c r="K26" s="85"/>
      <c r="L26" s="130"/>
      <c r="M26" s="91">
        <f t="shared" si="39"/>
        <v>0</v>
      </c>
      <c r="N26" s="43"/>
      <c r="O26" s="43"/>
      <c r="P26" s="7"/>
      <c r="Q26" s="138">
        <f t="shared" si="40"/>
        <v>0</v>
      </c>
      <c r="R26" s="130"/>
      <c r="S26" s="91">
        <f t="shared" si="41"/>
        <v>0</v>
      </c>
      <c r="T26" s="7"/>
      <c r="U26" s="7"/>
      <c r="V26" s="7"/>
      <c r="W26" s="138">
        <f t="shared" si="42"/>
        <v>0</v>
      </c>
      <c r="X26" s="43"/>
      <c r="Y26" s="91">
        <f t="shared" si="43"/>
        <v>0</v>
      </c>
      <c r="Z26" s="7"/>
      <c r="AA26" s="7"/>
      <c r="AB26" s="7"/>
      <c r="AC26" s="21">
        <f t="shared" si="44"/>
        <v>0</v>
      </c>
      <c r="AD26" s="113"/>
      <c r="AE26" s="91">
        <f t="shared" si="45"/>
        <v>0</v>
      </c>
      <c r="AF26" s="7"/>
      <c r="AG26" s="7"/>
      <c r="AH26" s="7"/>
      <c r="AI26" s="114">
        <f t="shared" si="46"/>
        <v>0</v>
      </c>
      <c r="AJ26" s="43"/>
      <c r="AK26" s="91">
        <f t="shared" si="47"/>
        <v>0</v>
      </c>
      <c r="AL26" s="7"/>
      <c r="AM26" s="7"/>
      <c r="AN26" s="7"/>
      <c r="AO26" s="108">
        <f t="shared" si="48"/>
        <v>0</v>
      </c>
      <c r="AP26" s="113"/>
      <c r="AQ26" s="91">
        <f t="shared" si="49"/>
        <v>0</v>
      </c>
      <c r="AR26" s="7"/>
      <c r="AS26" s="7"/>
      <c r="AT26" s="7"/>
      <c r="AU26" s="114">
        <f t="shared" si="50"/>
        <v>0</v>
      </c>
      <c r="AV26" s="43"/>
      <c r="AW26" s="91">
        <f t="shared" si="51"/>
        <v>0</v>
      </c>
      <c r="AX26" s="7"/>
      <c r="AY26" s="7"/>
      <c r="AZ26" s="7"/>
      <c r="BA26" s="108">
        <f t="shared" si="52"/>
        <v>0</v>
      </c>
      <c r="BB26" s="113"/>
      <c r="BC26" s="91">
        <f t="shared" si="53"/>
        <v>0</v>
      </c>
      <c r="BD26" s="7"/>
      <c r="BE26" s="7"/>
      <c r="BF26" s="7"/>
      <c r="BG26" s="114">
        <f t="shared" si="54"/>
        <v>0</v>
      </c>
      <c r="BH26" s="43"/>
      <c r="BI26" s="91">
        <f t="shared" si="55"/>
        <v>0</v>
      </c>
      <c r="BJ26" s="7"/>
      <c r="BK26" s="7"/>
      <c r="BL26" s="7"/>
      <c r="BM26" s="108">
        <f t="shared" si="56"/>
        <v>0</v>
      </c>
      <c r="BN26" s="113"/>
      <c r="BO26" s="91">
        <f t="shared" si="57"/>
        <v>0</v>
      </c>
      <c r="BP26" s="7"/>
      <c r="BQ26" s="7"/>
      <c r="BR26" s="7"/>
      <c r="BS26" s="114">
        <f t="shared" si="58"/>
        <v>0</v>
      </c>
      <c r="BT26" s="43"/>
      <c r="BU26" s="91">
        <f t="shared" si="59"/>
        <v>0</v>
      </c>
      <c r="BV26" s="7"/>
      <c r="BW26" s="7"/>
      <c r="BX26" s="7"/>
      <c r="BY26" s="108">
        <f t="shared" si="60"/>
        <v>0</v>
      </c>
      <c r="BZ26" s="113"/>
      <c r="CA26" s="91">
        <f t="shared" si="61"/>
        <v>0</v>
      </c>
      <c r="CB26" s="7"/>
      <c r="CC26" s="7"/>
      <c r="CD26" s="7"/>
      <c r="CE26" s="114">
        <f t="shared" si="62"/>
        <v>0</v>
      </c>
    </row>
    <row r="27" spans="1:118" x14ac:dyDescent="0.2">
      <c r="A27" s="163">
        <v>4330</v>
      </c>
      <c r="B27" s="171" t="s">
        <v>45</v>
      </c>
      <c r="C27" s="43"/>
      <c r="D27" s="18">
        <f t="shared" si="1"/>
        <v>0</v>
      </c>
      <c r="E27" s="18">
        <f t="shared" si="16"/>
        <v>0</v>
      </c>
      <c r="F27" s="18">
        <f t="shared" si="36"/>
        <v>0</v>
      </c>
      <c r="G27" s="18">
        <f t="shared" si="37"/>
        <v>0</v>
      </c>
      <c r="H27" s="23">
        <f t="shared" si="38"/>
        <v>0</v>
      </c>
      <c r="I27" s="24" t="str">
        <f t="shared" si="2"/>
        <v/>
      </c>
      <c r="J27" s="165" t="str">
        <f t="shared" si="3"/>
        <v/>
      </c>
      <c r="K27" s="85"/>
      <c r="L27" s="130"/>
      <c r="M27" s="91">
        <f t="shared" si="39"/>
        <v>0</v>
      </c>
      <c r="N27" s="43"/>
      <c r="O27" s="43"/>
      <c r="P27" s="7"/>
      <c r="Q27" s="138">
        <f t="shared" si="40"/>
        <v>0</v>
      </c>
      <c r="R27" s="130"/>
      <c r="S27" s="91">
        <f t="shared" si="41"/>
        <v>0</v>
      </c>
      <c r="T27" s="7"/>
      <c r="U27" s="7"/>
      <c r="V27" s="7"/>
      <c r="W27" s="138">
        <f t="shared" si="42"/>
        <v>0</v>
      </c>
      <c r="X27" s="43"/>
      <c r="Y27" s="91">
        <f t="shared" si="43"/>
        <v>0</v>
      </c>
      <c r="Z27" s="7"/>
      <c r="AA27" s="7"/>
      <c r="AB27" s="7"/>
      <c r="AC27" s="21">
        <f t="shared" si="44"/>
        <v>0</v>
      </c>
      <c r="AD27" s="113"/>
      <c r="AE27" s="91">
        <f t="shared" si="45"/>
        <v>0</v>
      </c>
      <c r="AF27" s="7"/>
      <c r="AG27" s="7"/>
      <c r="AH27" s="7"/>
      <c r="AI27" s="114">
        <f t="shared" si="46"/>
        <v>0</v>
      </c>
      <c r="AJ27" s="43"/>
      <c r="AK27" s="91">
        <f t="shared" si="47"/>
        <v>0</v>
      </c>
      <c r="AL27" s="7"/>
      <c r="AM27" s="7"/>
      <c r="AN27" s="7"/>
      <c r="AO27" s="108">
        <f t="shared" si="48"/>
        <v>0</v>
      </c>
      <c r="AP27" s="113"/>
      <c r="AQ27" s="91">
        <f t="shared" si="49"/>
        <v>0</v>
      </c>
      <c r="AR27" s="7"/>
      <c r="AS27" s="7"/>
      <c r="AT27" s="7"/>
      <c r="AU27" s="114">
        <f t="shared" si="50"/>
        <v>0</v>
      </c>
      <c r="AV27" s="43"/>
      <c r="AW27" s="91">
        <f t="shared" si="51"/>
        <v>0</v>
      </c>
      <c r="AX27" s="7"/>
      <c r="AY27" s="7"/>
      <c r="AZ27" s="7"/>
      <c r="BA27" s="108">
        <f t="shared" si="52"/>
        <v>0</v>
      </c>
      <c r="BB27" s="113"/>
      <c r="BC27" s="91">
        <f t="shared" si="53"/>
        <v>0</v>
      </c>
      <c r="BD27" s="7"/>
      <c r="BE27" s="7"/>
      <c r="BF27" s="7"/>
      <c r="BG27" s="114">
        <f t="shared" si="54"/>
        <v>0</v>
      </c>
      <c r="BH27" s="43"/>
      <c r="BI27" s="91">
        <f t="shared" si="55"/>
        <v>0</v>
      </c>
      <c r="BJ27" s="7"/>
      <c r="BK27" s="7"/>
      <c r="BL27" s="7"/>
      <c r="BM27" s="108">
        <f t="shared" si="56"/>
        <v>0</v>
      </c>
      <c r="BN27" s="113"/>
      <c r="BO27" s="91">
        <f t="shared" si="57"/>
        <v>0</v>
      </c>
      <c r="BP27" s="7"/>
      <c r="BQ27" s="7"/>
      <c r="BR27" s="7"/>
      <c r="BS27" s="114">
        <f t="shared" si="58"/>
        <v>0</v>
      </c>
      <c r="BT27" s="43"/>
      <c r="BU27" s="91">
        <f t="shared" si="59"/>
        <v>0</v>
      </c>
      <c r="BV27" s="7"/>
      <c r="BW27" s="7"/>
      <c r="BX27" s="7"/>
      <c r="BY27" s="108">
        <f t="shared" si="60"/>
        <v>0</v>
      </c>
      <c r="BZ27" s="113"/>
      <c r="CA27" s="91">
        <f t="shared" si="61"/>
        <v>0</v>
      </c>
      <c r="CB27" s="7"/>
      <c r="CC27" s="7"/>
      <c r="CD27" s="7"/>
      <c r="CE27" s="114">
        <f t="shared" si="62"/>
        <v>0</v>
      </c>
    </row>
    <row r="28" spans="1:118" x14ac:dyDescent="0.2">
      <c r="A28" s="163">
        <v>4400</v>
      </c>
      <c r="B28" s="171" t="s">
        <v>46</v>
      </c>
      <c r="C28" s="43"/>
      <c r="D28" s="18">
        <f t="shared" si="1"/>
        <v>0</v>
      </c>
      <c r="E28" s="18">
        <f t="shared" si="16"/>
        <v>0</v>
      </c>
      <c r="F28" s="18">
        <f t="shared" si="36"/>
        <v>0</v>
      </c>
      <c r="G28" s="18">
        <f t="shared" si="37"/>
        <v>0</v>
      </c>
      <c r="H28" s="23">
        <f t="shared" si="38"/>
        <v>0</v>
      </c>
      <c r="I28" s="24" t="str">
        <f t="shared" si="2"/>
        <v/>
      </c>
      <c r="J28" s="165" t="str">
        <f t="shared" si="3"/>
        <v/>
      </c>
      <c r="K28" s="85"/>
      <c r="L28" s="130"/>
      <c r="M28" s="91">
        <f t="shared" si="39"/>
        <v>0</v>
      </c>
      <c r="N28" s="43"/>
      <c r="O28" s="43"/>
      <c r="P28" s="7"/>
      <c r="Q28" s="138">
        <f t="shared" si="40"/>
        <v>0</v>
      </c>
      <c r="R28" s="130"/>
      <c r="S28" s="91">
        <f t="shared" si="41"/>
        <v>0</v>
      </c>
      <c r="T28" s="7"/>
      <c r="U28" s="7"/>
      <c r="V28" s="7"/>
      <c r="W28" s="138">
        <f t="shared" si="42"/>
        <v>0</v>
      </c>
      <c r="X28" s="43"/>
      <c r="Y28" s="91">
        <f t="shared" si="43"/>
        <v>0</v>
      </c>
      <c r="Z28" s="7"/>
      <c r="AA28" s="7"/>
      <c r="AB28" s="7"/>
      <c r="AC28" s="21">
        <f t="shared" si="44"/>
        <v>0</v>
      </c>
      <c r="AD28" s="113"/>
      <c r="AE28" s="91">
        <f t="shared" si="45"/>
        <v>0</v>
      </c>
      <c r="AF28" s="7"/>
      <c r="AG28" s="7"/>
      <c r="AH28" s="7"/>
      <c r="AI28" s="114">
        <f t="shared" si="46"/>
        <v>0</v>
      </c>
      <c r="AJ28" s="43"/>
      <c r="AK28" s="91">
        <f t="shared" si="47"/>
        <v>0</v>
      </c>
      <c r="AL28" s="7"/>
      <c r="AM28" s="7"/>
      <c r="AN28" s="7"/>
      <c r="AO28" s="108">
        <f t="shared" si="48"/>
        <v>0</v>
      </c>
      <c r="AP28" s="113"/>
      <c r="AQ28" s="91">
        <f t="shared" si="49"/>
        <v>0</v>
      </c>
      <c r="AR28" s="7"/>
      <c r="AS28" s="7"/>
      <c r="AT28" s="7"/>
      <c r="AU28" s="114">
        <f t="shared" si="50"/>
        <v>0</v>
      </c>
      <c r="AV28" s="43"/>
      <c r="AW28" s="91">
        <f t="shared" si="51"/>
        <v>0</v>
      </c>
      <c r="AX28" s="7"/>
      <c r="AY28" s="7"/>
      <c r="AZ28" s="7"/>
      <c r="BA28" s="108">
        <f t="shared" si="52"/>
        <v>0</v>
      </c>
      <c r="BB28" s="113"/>
      <c r="BC28" s="91">
        <f t="shared" si="53"/>
        <v>0</v>
      </c>
      <c r="BD28" s="7"/>
      <c r="BE28" s="7"/>
      <c r="BF28" s="7"/>
      <c r="BG28" s="114">
        <f t="shared" si="54"/>
        <v>0</v>
      </c>
      <c r="BH28" s="43"/>
      <c r="BI28" s="91">
        <f t="shared" si="55"/>
        <v>0</v>
      </c>
      <c r="BJ28" s="7"/>
      <c r="BK28" s="7"/>
      <c r="BL28" s="7"/>
      <c r="BM28" s="108">
        <f t="shared" si="56"/>
        <v>0</v>
      </c>
      <c r="BN28" s="113"/>
      <c r="BO28" s="91">
        <f t="shared" si="57"/>
        <v>0</v>
      </c>
      <c r="BP28" s="7"/>
      <c r="BQ28" s="7"/>
      <c r="BR28" s="7"/>
      <c r="BS28" s="114">
        <f t="shared" si="58"/>
        <v>0</v>
      </c>
      <c r="BT28" s="43"/>
      <c r="BU28" s="91">
        <f t="shared" si="59"/>
        <v>0</v>
      </c>
      <c r="BV28" s="7"/>
      <c r="BW28" s="7"/>
      <c r="BX28" s="7"/>
      <c r="BY28" s="108">
        <f t="shared" si="60"/>
        <v>0</v>
      </c>
      <c r="BZ28" s="113"/>
      <c r="CA28" s="91">
        <f t="shared" si="61"/>
        <v>0</v>
      </c>
      <c r="CB28" s="7"/>
      <c r="CC28" s="7"/>
      <c r="CD28" s="7"/>
      <c r="CE28" s="114">
        <f t="shared" si="62"/>
        <v>0</v>
      </c>
    </row>
    <row r="29" spans="1:118" x14ac:dyDescent="0.2">
      <c r="A29" s="163">
        <v>4410</v>
      </c>
      <c r="B29" s="171" t="s">
        <v>47</v>
      </c>
      <c r="C29" s="43"/>
      <c r="D29" s="18">
        <f t="shared" si="1"/>
        <v>0</v>
      </c>
      <c r="E29" s="18">
        <f t="shared" si="16"/>
        <v>0</v>
      </c>
      <c r="F29" s="18">
        <f t="shared" si="36"/>
        <v>0</v>
      </c>
      <c r="G29" s="18">
        <f t="shared" si="37"/>
        <v>0</v>
      </c>
      <c r="H29" s="23">
        <f t="shared" si="38"/>
        <v>0</v>
      </c>
      <c r="I29" s="24" t="str">
        <f t="shared" si="2"/>
        <v/>
      </c>
      <c r="J29" s="165" t="str">
        <f t="shared" si="3"/>
        <v/>
      </c>
      <c r="K29" s="85"/>
      <c r="L29" s="130"/>
      <c r="M29" s="91">
        <f t="shared" si="39"/>
        <v>0</v>
      </c>
      <c r="N29" s="43"/>
      <c r="O29" s="43"/>
      <c r="P29" s="7"/>
      <c r="Q29" s="138">
        <f t="shared" si="40"/>
        <v>0</v>
      </c>
      <c r="R29" s="130"/>
      <c r="S29" s="91">
        <f t="shared" si="41"/>
        <v>0</v>
      </c>
      <c r="T29" s="7"/>
      <c r="U29" s="7"/>
      <c r="V29" s="7"/>
      <c r="W29" s="138">
        <f t="shared" si="42"/>
        <v>0</v>
      </c>
      <c r="X29" s="43"/>
      <c r="Y29" s="91">
        <f t="shared" si="43"/>
        <v>0</v>
      </c>
      <c r="Z29" s="7"/>
      <c r="AA29" s="7"/>
      <c r="AB29" s="7"/>
      <c r="AC29" s="21">
        <f t="shared" si="44"/>
        <v>0</v>
      </c>
      <c r="AD29" s="113"/>
      <c r="AE29" s="91">
        <f t="shared" si="45"/>
        <v>0</v>
      </c>
      <c r="AF29" s="7"/>
      <c r="AG29" s="7"/>
      <c r="AH29" s="7"/>
      <c r="AI29" s="114">
        <f t="shared" si="46"/>
        <v>0</v>
      </c>
      <c r="AJ29" s="43"/>
      <c r="AK29" s="91">
        <f t="shared" si="47"/>
        <v>0</v>
      </c>
      <c r="AL29" s="7"/>
      <c r="AM29" s="7"/>
      <c r="AN29" s="7"/>
      <c r="AO29" s="108">
        <f t="shared" si="48"/>
        <v>0</v>
      </c>
      <c r="AP29" s="113"/>
      <c r="AQ29" s="91">
        <f t="shared" si="49"/>
        <v>0</v>
      </c>
      <c r="AR29" s="7"/>
      <c r="AS29" s="7"/>
      <c r="AT29" s="7"/>
      <c r="AU29" s="114">
        <f t="shared" si="50"/>
        <v>0</v>
      </c>
      <c r="AV29" s="43"/>
      <c r="AW29" s="91">
        <f t="shared" si="51"/>
        <v>0</v>
      </c>
      <c r="AX29" s="7"/>
      <c r="AY29" s="7"/>
      <c r="AZ29" s="7"/>
      <c r="BA29" s="108">
        <f t="shared" si="52"/>
        <v>0</v>
      </c>
      <c r="BB29" s="113"/>
      <c r="BC29" s="91">
        <f t="shared" si="53"/>
        <v>0</v>
      </c>
      <c r="BD29" s="7"/>
      <c r="BE29" s="7"/>
      <c r="BF29" s="7"/>
      <c r="BG29" s="114">
        <f t="shared" si="54"/>
        <v>0</v>
      </c>
      <c r="BH29" s="43"/>
      <c r="BI29" s="91">
        <f t="shared" si="55"/>
        <v>0</v>
      </c>
      <c r="BJ29" s="7"/>
      <c r="BK29" s="7"/>
      <c r="BL29" s="7"/>
      <c r="BM29" s="108">
        <f t="shared" si="56"/>
        <v>0</v>
      </c>
      <c r="BN29" s="113"/>
      <c r="BO29" s="91">
        <f t="shared" si="57"/>
        <v>0</v>
      </c>
      <c r="BP29" s="7"/>
      <c r="BQ29" s="7"/>
      <c r="BR29" s="7"/>
      <c r="BS29" s="114">
        <f t="shared" si="58"/>
        <v>0</v>
      </c>
      <c r="BT29" s="43"/>
      <c r="BU29" s="91">
        <f t="shared" si="59"/>
        <v>0</v>
      </c>
      <c r="BV29" s="7"/>
      <c r="BW29" s="7"/>
      <c r="BX29" s="7"/>
      <c r="BY29" s="108">
        <f t="shared" si="60"/>
        <v>0</v>
      </c>
      <c r="BZ29" s="113"/>
      <c r="CA29" s="91">
        <f t="shared" si="61"/>
        <v>0</v>
      </c>
      <c r="CB29" s="7"/>
      <c r="CC29" s="7"/>
      <c r="CD29" s="7"/>
      <c r="CE29" s="114">
        <f t="shared" si="62"/>
        <v>0</v>
      </c>
    </row>
    <row r="30" spans="1:118" x14ac:dyDescent="0.2">
      <c r="A30" s="163">
        <v>4420</v>
      </c>
      <c r="B30" s="171" t="s">
        <v>48</v>
      </c>
      <c r="C30" s="43"/>
      <c r="D30" s="18">
        <f t="shared" si="1"/>
        <v>0</v>
      </c>
      <c r="E30" s="18">
        <f t="shared" si="16"/>
        <v>0</v>
      </c>
      <c r="F30" s="18">
        <f t="shared" si="36"/>
        <v>0</v>
      </c>
      <c r="G30" s="18">
        <f t="shared" si="37"/>
        <v>0</v>
      </c>
      <c r="H30" s="23">
        <f t="shared" si="38"/>
        <v>0</v>
      </c>
      <c r="I30" s="24" t="str">
        <f t="shared" si="2"/>
        <v/>
      </c>
      <c r="J30" s="165" t="str">
        <f t="shared" si="3"/>
        <v/>
      </c>
      <c r="K30" s="85"/>
      <c r="L30" s="130"/>
      <c r="M30" s="91">
        <f t="shared" si="39"/>
        <v>0</v>
      </c>
      <c r="N30" s="43"/>
      <c r="O30" s="43"/>
      <c r="P30" s="7"/>
      <c r="Q30" s="138">
        <f t="shared" si="40"/>
        <v>0</v>
      </c>
      <c r="R30" s="130"/>
      <c r="S30" s="91">
        <f t="shared" si="41"/>
        <v>0</v>
      </c>
      <c r="T30" s="7"/>
      <c r="U30" s="7"/>
      <c r="V30" s="7"/>
      <c r="W30" s="138">
        <f t="shared" si="42"/>
        <v>0</v>
      </c>
      <c r="X30" s="43"/>
      <c r="Y30" s="91">
        <f t="shared" si="43"/>
        <v>0</v>
      </c>
      <c r="Z30" s="7"/>
      <c r="AA30" s="7"/>
      <c r="AB30" s="7"/>
      <c r="AC30" s="21">
        <f t="shared" si="44"/>
        <v>0</v>
      </c>
      <c r="AD30" s="113"/>
      <c r="AE30" s="91">
        <f t="shared" si="45"/>
        <v>0</v>
      </c>
      <c r="AF30" s="7"/>
      <c r="AG30" s="7"/>
      <c r="AH30" s="7"/>
      <c r="AI30" s="114">
        <f t="shared" si="46"/>
        <v>0</v>
      </c>
      <c r="AJ30" s="43"/>
      <c r="AK30" s="91">
        <f t="shared" si="47"/>
        <v>0</v>
      </c>
      <c r="AL30" s="7"/>
      <c r="AM30" s="7"/>
      <c r="AN30" s="7"/>
      <c r="AO30" s="108">
        <f t="shared" si="48"/>
        <v>0</v>
      </c>
      <c r="AP30" s="113"/>
      <c r="AQ30" s="91">
        <f t="shared" si="49"/>
        <v>0</v>
      </c>
      <c r="AR30" s="7"/>
      <c r="AS30" s="7"/>
      <c r="AT30" s="7"/>
      <c r="AU30" s="114">
        <f t="shared" si="50"/>
        <v>0</v>
      </c>
      <c r="AV30" s="43"/>
      <c r="AW30" s="91">
        <f t="shared" si="51"/>
        <v>0</v>
      </c>
      <c r="AX30" s="7"/>
      <c r="AY30" s="7"/>
      <c r="AZ30" s="7"/>
      <c r="BA30" s="108">
        <f t="shared" si="52"/>
        <v>0</v>
      </c>
      <c r="BB30" s="113"/>
      <c r="BC30" s="91">
        <f t="shared" si="53"/>
        <v>0</v>
      </c>
      <c r="BD30" s="7"/>
      <c r="BE30" s="7"/>
      <c r="BF30" s="7"/>
      <c r="BG30" s="114">
        <f t="shared" si="54"/>
        <v>0</v>
      </c>
      <c r="BH30" s="43"/>
      <c r="BI30" s="91">
        <f t="shared" si="55"/>
        <v>0</v>
      </c>
      <c r="BJ30" s="7"/>
      <c r="BK30" s="7"/>
      <c r="BL30" s="7"/>
      <c r="BM30" s="108">
        <f t="shared" si="56"/>
        <v>0</v>
      </c>
      <c r="BN30" s="113"/>
      <c r="BO30" s="91">
        <f t="shared" si="57"/>
        <v>0</v>
      </c>
      <c r="BP30" s="7"/>
      <c r="BQ30" s="7"/>
      <c r="BR30" s="7"/>
      <c r="BS30" s="114">
        <f t="shared" si="58"/>
        <v>0</v>
      </c>
      <c r="BT30" s="43"/>
      <c r="BU30" s="91">
        <f t="shared" si="59"/>
        <v>0</v>
      </c>
      <c r="BV30" s="7"/>
      <c r="BW30" s="7"/>
      <c r="BX30" s="7"/>
      <c r="BY30" s="108">
        <f t="shared" si="60"/>
        <v>0</v>
      </c>
      <c r="BZ30" s="113"/>
      <c r="CA30" s="91">
        <f t="shared" si="61"/>
        <v>0</v>
      </c>
      <c r="CB30" s="7"/>
      <c r="CC30" s="7"/>
      <c r="CD30" s="7"/>
      <c r="CE30" s="114">
        <f t="shared" si="62"/>
        <v>0</v>
      </c>
    </row>
    <row r="31" spans="1:118" x14ac:dyDescent="0.2">
      <c r="A31" s="163">
        <v>4440</v>
      </c>
      <c r="B31" s="171" t="s">
        <v>49</v>
      </c>
      <c r="C31" s="43"/>
      <c r="D31" s="18">
        <f t="shared" si="1"/>
        <v>0</v>
      </c>
      <c r="E31" s="18">
        <f t="shared" si="16"/>
        <v>0</v>
      </c>
      <c r="F31" s="18">
        <f t="shared" si="36"/>
        <v>0</v>
      </c>
      <c r="G31" s="18">
        <f t="shared" si="37"/>
        <v>0</v>
      </c>
      <c r="H31" s="23">
        <f t="shared" si="38"/>
        <v>0</v>
      </c>
      <c r="I31" s="24" t="str">
        <f t="shared" si="2"/>
        <v/>
      </c>
      <c r="J31" s="165" t="str">
        <f t="shared" si="3"/>
        <v/>
      </c>
      <c r="K31" s="85"/>
      <c r="L31" s="130"/>
      <c r="M31" s="91">
        <f t="shared" si="39"/>
        <v>0</v>
      </c>
      <c r="N31" s="43"/>
      <c r="O31" s="43"/>
      <c r="P31" s="7"/>
      <c r="Q31" s="138">
        <f t="shared" si="40"/>
        <v>0</v>
      </c>
      <c r="R31" s="130"/>
      <c r="S31" s="91">
        <f t="shared" si="41"/>
        <v>0</v>
      </c>
      <c r="T31" s="7"/>
      <c r="U31" s="7"/>
      <c r="V31" s="7"/>
      <c r="W31" s="138">
        <f t="shared" si="42"/>
        <v>0</v>
      </c>
      <c r="X31" s="43"/>
      <c r="Y31" s="91">
        <f t="shared" si="43"/>
        <v>0</v>
      </c>
      <c r="Z31" s="7"/>
      <c r="AA31" s="7"/>
      <c r="AB31" s="7"/>
      <c r="AC31" s="21">
        <f t="shared" si="44"/>
        <v>0</v>
      </c>
      <c r="AD31" s="113"/>
      <c r="AE31" s="91">
        <f t="shared" si="45"/>
        <v>0</v>
      </c>
      <c r="AF31" s="7"/>
      <c r="AG31" s="7"/>
      <c r="AH31" s="7"/>
      <c r="AI31" s="114">
        <f t="shared" si="46"/>
        <v>0</v>
      </c>
      <c r="AJ31" s="43"/>
      <c r="AK31" s="91">
        <f t="shared" si="47"/>
        <v>0</v>
      </c>
      <c r="AL31" s="7"/>
      <c r="AM31" s="7"/>
      <c r="AN31" s="7"/>
      <c r="AO31" s="108">
        <f t="shared" si="48"/>
        <v>0</v>
      </c>
      <c r="AP31" s="113"/>
      <c r="AQ31" s="91">
        <f t="shared" si="49"/>
        <v>0</v>
      </c>
      <c r="AR31" s="7"/>
      <c r="AS31" s="7"/>
      <c r="AT31" s="7"/>
      <c r="AU31" s="114">
        <f t="shared" si="50"/>
        <v>0</v>
      </c>
      <c r="AV31" s="43"/>
      <c r="AW31" s="91">
        <f t="shared" si="51"/>
        <v>0</v>
      </c>
      <c r="AX31" s="7"/>
      <c r="AY31" s="7"/>
      <c r="AZ31" s="7"/>
      <c r="BA31" s="108">
        <f t="shared" si="52"/>
        <v>0</v>
      </c>
      <c r="BB31" s="113"/>
      <c r="BC31" s="91">
        <f t="shared" si="53"/>
        <v>0</v>
      </c>
      <c r="BD31" s="7"/>
      <c r="BE31" s="7"/>
      <c r="BF31" s="7"/>
      <c r="BG31" s="114">
        <f t="shared" si="54"/>
        <v>0</v>
      </c>
      <c r="BH31" s="43"/>
      <c r="BI31" s="91">
        <f t="shared" si="55"/>
        <v>0</v>
      </c>
      <c r="BJ31" s="7"/>
      <c r="BK31" s="7"/>
      <c r="BL31" s="7"/>
      <c r="BM31" s="108">
        <f t="shared" si="56"/>
        <v>0</v>
      </c>
      <c r="BN31" s="113"/>
      <c r="BO31" s="91">
        <f t="shared" si="57"/>
        <v>0</v>
      </c>
      <c r="BP31" s="7"/>
      <c r="BQ31" s="7"/>
      <c r="BR31" s="7"/>
      <c r="BS31" s="114">
        <f t="shared" si="58"/>
        <v>0</v>
      </c>
      <c r="BT31" s="43"/>
      <c r="BU31" s="91">
        <f t="shared" si="59"/>
        <v>0</v>
      </c>
      <c r="BV31" s="7"/>
      <c r="BW31" s="7"/>
      <c r="BX31" s="7"/>
      <c r="BY31" s="108">
        <f t="shared" si="60"/>
        <v>0</v>
      </c>
      <c r="BZ31" s="113"/>
      <c r="CA31" s="91">
        <f t="shared" si="61"/>
        <v>0</v>
      </c>
      <c r="CB31" s="7"/>
      <c r="CC31" s="7"/>
      <c r="CD31" s="7"/>
      <c r="CE31" s="114">
        <f t="shared" si="62"/>
        <v>0</v>
      </c>
    </row>
    <row r="32" spans="1:118" x14ac:dyDescent="0.2">
      <c r="A32" s="163">
        <v>4450</v>
      </c>
      <c r="B32" s="171" t="s">
        <v>50</v>
      </c>
      <c r="C32" s="43"/>
      <c r="D32" s="18">
        <f t="shared" si="1"/>
        <v>0</v>
      </c>
      <c r="E32" s="18">
        <f t="shared" si="16"/>
        <v>0</v>
      </c>
      <c r="F32" s="18">
        <f t="shared" si="36"/>
        <v>0</v>
      </c>
      <c r="G32" s="18">
        <f t="shared" si="37"/>
        <v>0</v>
      </c>
      <c r="H32" s="23">
        <f t="shared" si="38"/>
        <v>0</v>
      </c>
      <c r="I32" s="24" t="str">
        <f t="shared" si="2"/>
        <v/>
      </c>
      <c r="J32" s="165" t="str">
        <f t="shared" si="3"/>
        <v/>
      </c>
      <c r="K32" s="85"/>
      <c r="L32" s="130"/>
      <c r="M32" s="91">
        <f t="shared" si="39"/>
        <v>0</v>
      </c>
      <c r="N32" s="43"/>
      <c r="O32" s="43"/>
      <c r="P32" s="7"/>
      <c r="Q32" s="138">
        <f t="shared" si="40"/>
        <v>0</v>
      </c>
      <c r="R32" s="130"/>
      <c r="S32" s="91">
        <f t="shared" si="41"/>
        <v>0</v>
      </c>
      <c r="T32" s="7"/>
      <c r="U32" s="7"/>
      <c r="V32" s="7"/>
      <c r="W32" s="138">
        <f t="shared" si="42"/>
        <v>0</v>
      </c>
      <c r="X32" s="43"/>
      <c r="Y32" s="91">
        <f t="shared" si="43"/>
        <v>0</v>
      </c>
      <c r="Z32" s="7"/>
      <c r="AA32" s="7"/>
      <c r="AB32" s="7"/>
      <c r="AC32" s="21">
        <f t="shared" si="44"/>
        <v>0</v>
      </c>
      <c r="AD32" s="113"/>
      <c r="AE32" s="91">
        <f t="shared" si="45"/>
        <v>0</v>
      </c>
      <c r="AF32" s="7"/>
      <c r="AG32" s="7"/>
      <c r="AH32" s="7"/>
      <c r="AI32" s="114">
        <f t="shared" si="46"/>
        <v>0</v>
      </c>
      <c r="AJ32" s="43"/>
      <c r="AK32" s="91">
        <f t="shared" si="47"/>
        <v>0</v>
      </c>
      <c r="AL32" s="7"/>
      <c r="AM32" s="7"/>
      <c r="AN32" s="7"/>
      <c r="AO32" s="108">
        <f t="shared" si="48"/>
        <v>0</v>
      </c>
      <c r="AP32" s="113"/>
      <c r="AQ32" s="91">
        <f t="shared" si="49"/>
        <v>0</v>
      </c>
      <c r="AR32" s="7"/>
      <c r="AS32" s="7"/>
      <c r="AT32" s="7"/>
      <c r="AU32" s="114">
        <f t="shared" si="50"/>
        <v>0</v>
      </c>
      <c r="AV32" s="43"/>
      <c r="AW32" s="91">
        <f t="shared" si="51"/>
        <v>0</v>
      </c>
      <c r="AX32" s="7"/>
      <c r="AY32" s="7"/>
      <c r="AZ32" s="7"/>
      <c r="BA32" s="108">
        <f t="shared" si="52"/>
        <v>0</v>
      </c>
      <c r="BB32" s="113"/>
      <c r="BC32" s="91">
        <f t="shared" si="53"/>
        <v>0</v>
      </c>
      <c r="BD32" s="7"/>
      <c r="BE32" s="7"/>
      <c r="BF32" s="7"/>
      <c r="BG32" s="114">
        <f t="shared" si="54"/>
        <v>0</v>
      </c>
      <c r="BH32" s="43"/>
      <c r="BI32" s="91">
        <f t="shared" si="55"/>
        <v>0</v>
      </c>
      <c r="BJ32" s="7"/>
      <c r="BK32" s="7"/>
      <c r="BL32" s="7"/>
      <c r="BM32" s="108">
        <f t="shared" si="56"/>
        <v>0</v>
      </c>
      <c r="BN32" s="113"/>
      <c r="BO32" s="91">
        <f t="shared" si="57"/>
        <v>0</v>
      </c>
      <c r="BP32" s="7"/>
      <c r="BQ32" s="7"/>
      <c r="BR32" s="7"/>
      <c r="BS32" s="114">
        <f t="shared" si="58"/>
        <v>0</v>
      </c>
      <c r="BT32" s="43"/>
      <c r="BU32" s="91">
        <f t="shared" si="59"/>
        <v>0</v>
      </c>
      <c r="BV32" s="7"/>
      <c r="BW32" s="7"/>
      <c r="BX32" s="7"/>
      <c r="BY32" s="108">
        <f t="shared" si="60"/>
        <v>0</v>
      </c>
      <c r="BZ32" s="113"/>
      <c r="CA32" s="91">
        <f t="shared" si="61"/>
        <v>0</v>
      </c>
      <c r="CB32" s="7"/>
      <c r="CC32" s="7"/>
      <c r="CD32" s="7"/>
      <c r="CE32" s="114">
        <f t="shared" si="62"/>
        <v>0</v>
      </c>
    </row>
    <row r="33" spans="1:84" x14ac:dyDescent="0.2">
      <c r="A33" s="163">
        <v>4460</v>
      </c>
      <c r="B33" s="171" t="s">
        <v>51</v>
      </c>
      <c r="C33" s="43"/>
      <c r="D33" s="18">
        <f t="shared" si="1"/>
        <v>0</v>
      </c>
      <c r="E33" s="18">
        <f t="shared" si="16"/>
        <v>0</v>
      </c>
      <c r="F33" s="18">
        <f t="shared" si="36"/>
        <v>0</v>
      </c>
      <c r="G33" s="18">
        <f t="shared" si="37"/>
        <v>0</v>
      </c>
      <c r="H33" s="23">
        <f t="shared" si="38"/>
        <v>0</v>
      </c>
      <c r="I33" s="24" t="str">
        <f t="shared" si="2"/>
        <v/>
      </c>
      <c r="J33" s="165" t="str">
        <f t="shared" si="3"/>
        <v/>
      </c>
      <c r="K33" s="85"/>
      <c r="L33" s="130"/>
      <c r="M33" s="91">
        <f t="shared" si="39"/>
        <v>0</v>
      </c>
      <c r="N33" s="43"/>
      <c r="O33" s="43"/>
      <c r="P33" s="7"/>
      <c r="Q33" s="138">
        <f t="shared" si="40"/>
        <v>0</v>
      </c>
      <c r="R33" s="130"/>
      <c r="S33" s="91">
        <f t="shared" si="41"/>
        <v>0</v>
      </c>
      <c r="T33" s="7"/>
      <c r="U33" s="7"/>
      <c r="V33" s="7"/>
      <c r="W33" s="138">
        <f t="shared" si="42"/>
        <v>0</v>
      </c>
      <c r="X33" s="43"/>
      <c r="Y33" s="91">
        <f t="shared" si="43"/>
        <v>0</v>
      </c>
      <c r="Z33" s="7"/>
      <c r="AA33" s="7"/>
      <c r="AB33" s="7"/>
      <c r="AC33" s="21">
        <f t="shared" si="44"/>
        <v>0</v>
      </c>
      <c r="AD33" s="113"/>
      <c r="AE33" s="91">
        <f t="shared" si="45"/>
        <v>0</v>
      </c>
      <c r="AF33" s="7"/>
      <c r="AG33" s="7"/>
      <c r="AH33" s="7"/>
      <c r="AI33" s="114">
        <f t="shared" si="46"/>
        <v>0</v>
      </c>
      <c r="AJ33" s="43"/>
      <c r="AK33" s="91">
        <f t="shared" si="47"/>
        <v>0</v>
      </c>
      <c r="AL33" s="7"/>
      <c r="AM33" s="7"/>
      <c r="AN33" s="7"/>
      <c r="AO33" s="108">
        <f t="shared" si="48"/>
        <v>0</v>
      </c>
      <c r="AP33" s="113"/>
      <c r="AQ33" s="91">
        <f t="shared" si="49"/>
        <v>0</v>
      </c>
      <c r="AR33" s="7"/>
      <c r="AS33" s="7"/>
      <c r="AT33" s="7"/>
      <c r="AU33" s="114">
        <f t="shared" si="50"/>
        <v>0</v>
      </c>
      <c r="AV33" s="43"/>
      <c r="AW33" s="91">
        <f t="shared" si="51"/>
        <v>0</v>
      </c>
      <c r="AX33" s="7"/>
      <c r="AY33" s="7"/>
      <c r="AZ33" s="7"/>
      <c r="BA33" s="108">
        <f t="shared" si="52"/>
        <v>0</v>
      </c>
      <c r="BB33" s="113"/>
      <c r="BC33" s="91">
        <f t="shared" si="53"/>
        <v>0</v>
      </c>
      <c r="BD33" s="7"/>
      <c r="BE33" s="7"/>
      <c r="BF33" s="7"/>
      <c r="BG33" s="114">
        <f t="shared" si="54"/>
        <v>0</v>
      </c>
      <c r="BH33" s="43"/>
      <c r="BI33" s="91">
        <f t="shared" si="55"/>
        <v>0</v>
      </c>
      <c r="BJ33" s="7"/>
      <c r="BK33" s="7"/>
      <c r="BL33" s="7"/>
      <c r="BM33" s="108">
        <f t="shared" si="56"/>
        <v>0</v>
      </c>
      <c r="BN33" s="113"/>
      <c r="BO33" s="91">
        <f t="shared" si="57"/>
        <v>0</v>
      </c>
      <c r="BP33" s="7"/>
      <c r="BQ33" s="7"/>
      <c r="BR33" s="7"/>
      <c r="BS33" s="114">
        <f t="shared" si="58"/>
        <v>0</v>
      </c>
      <c r="BT33" s="43"/>
      <c r="BU33" s="91">
        <f t="shared" si="59"/>
        <v>0</v>
      </c>
      <c r="BV33" s="7"/>
      <c r="BW33" s="7"/>
      <c r="BX33" s="7"/>
      <c r="BY33" s="108">
        <f t="shared" si="60"/>
        <v>0</v>
      </c>
      <c r="BZ33" s="113"/>
      <c r="CA33" s="91">
        <f t="shared" si="61"/>
        <v>0</v>
      </c>
      <c r="CB33" s="7"/>
      <c r="CC33" s="7"/>
      <c r="CD33" s="7"/>
      <c r="CE33" s="114">
        <f t="shared" si="62"/>
        <v>0</v>
      </c>
    </row>
    <row r="34" spans="1:84" x14ac:dyDescent="0.2">
      <c r="A34" s="163">
        <v>4470</v>
      </c>
      <c r="B34" s="171" t="s">
        <v>52</v>
      </c>
      <c r="C34" s="43"/>
      <c r="D34" s="18">
        <f t="shared" si="1"/>
        <v>0</v>
      </c>
      <c r="E34" s="18">
        <f t="shared" si="16"/>
        <v>0</v>
      </c>
      <c r="F34" s="18">
        <f t="shared" si="36"/>
        <v>0</v>
      </c>
      <c r="G34" s="18">
        <f t="shared" si="37"/>
        <v>0</v>
      </c>
      <c r="H34" s="23">
        <f t="shared" si="38"/>
        <v>0</v>
      </c>
      <c r="I34" s="24" t="str">
        <f t="shared" si="2"/>
        <v/>
      </c>
      <c r="J34" s="165" t="str">
        <f t="shared" si="3"/>
        <v/>
      </c>
      <c r="K34" s="85"/>
      <c r="L34" s="130"/>
      <c r="M34" s="91">
        <f t="shared" si="39"/>
        <v>0</v>
      </c>
      <c r="N34" s="43"/>
      <c r="O34" s="43"/>
      <c r="P34" s="7"/>
      <c r="Q34" s="138">
        <f t="shared" si="40"/>
        <v>0</v>
      </c>
      <c r="R34" s="130"/>
      <c r="S34" s="91">
        <f t="shared" si="41"/>
        <v>0</v>
      </c>
      <c r="T34" s="7"/>
      <c r="U34" s="7"/>
      <c r="V34" s="7"/>
      <c r="W34" s="138">
        <f t="shared" si="42"/>
        <v>0</v>
      </c>
      <c r="X34" s="43"/>
      <c r="Y34" s="91">
        <f t="shared" si="43"/>
        <v>0</v>
      </c>
      <c r="Z34" s="7"/>
      <c r="AA34" s="7"/>
      <c r="AB34" s="7"/>
      <c r="AC34" s="21">
        <f t="shared" si="44"/>
        <v>0</v>
      </c>
      <c r="AD34" s="113"/>
      <c r="AE34" s="91">
        <f t="shared" si="45"/>
        <v>0</v>
      </c>
      <c r="AF34" s="7"/>
      <c r="AG34" s="7"/>
      <c r="AH34" s="7"/>
      <c r="AI34" s="114">
        <f t="shared" si="46"/>
        <v>0</v>
      </c>
      <c r="AJ34" s="43"/>
      <c r="AK34" s="91">
        <f t="shared" si="47"/>
        <v>0</v>
      </c>
      <c r="AL34" s="7"/>
      <c r="AM34" s="7"/>
      <c r="AN34" s="7"/>
      <c r="AO34" s="108">
        <f t="shared" si="48"/>
        <v>0</v>
      </c>
      <c r="AP34" s="113"/>
      <c r="AQ34" s="91">
        <f t="shared" si="49"/>
        <v>0</v>
      </c>
      <c r="AR34" s="7"/>
      <c r="AS34" s="7"/>
      <c r="AT34" s="7"/>
      <c r="AU34" s="114">
        <f t="shared" si="50"/>
        <v>0</v>
      </c>
      <c r="AV34" s="43"/>
      <c r="AW34" s="91">
        <f t="shared" si="51"/>
        <v>0</v>
      </c>
      <c r="AX34" s="7"/>
      <c r="AY34" s="7"/>
      <c r="AZ34" s="7"/>
      <c r="BA34" s="108">
        <f t="shared" si="52"/>
        <v>0</v>
      </c>
      <c r="BB34" s="113"/>
      <c r="BC34" s="91">
        <f t="shared" si="53"/>
        <v>0</v>
      </c>
      <c r="BD34" s="7"/>
      <c r="BE34" s="7"/>
      <c r="BF34" s="7"/>
      <c r="BG34" s="114">
        <f t="shared" si="54"/>
        <v>0</v>
      </c>
      <c r="BH34" s="43"/>
      <c r="BI34" s="91">
        <f t="shared" si="55"/>
        <v>0</v>
      </c>
      <c r="BJ34" s="7"/>
      <c r="BK34" s="7"/>
      <c r="BL34" s="7"/>
      <c r="BM34" s="108">
        <f t="shared" si="56"/>
        <v>0</v>
      </c>
      <c r="BN34" s="113"/>
      <c r="BO34" s="91">
        <f t="shared" si="57"/>
        <v>0</v>
      </c>
      <c r="BP34" s="7"/>
      <c r="BQ34" s="7"/>
      <c r="BR34" s="7"/>
      <c r="BS34" s="114">
        <f t="shared" si="58"/>
        <v>0</v>
      </c>
      <c r="BT34" s="43"/>
      <c r="BU34" s="91">
        <f t="shared" si="59"/>
        <v>0</v>
      </c>
      <c r="BV34" s="7"/>
      <c r="BW34" s="7"/>
      <c r="BX34" s="7"/>
      <c r="BY34" s="108">
        <f t="shared" si="60"/>
        <v>0</v>
      </c>
      <c r="BZ34" s="113"/>
      <c r="CA34" s="91">
        <f t="shared" si="61"/>
        <v>0</v>
      </c>
      <c r="CB34" s="7"/>
      <c r="CC34" s="7"/>
      <c r="CD34" s="7"/>
      <c r="CE34" s="114">
        <f t="shared" si="62"/>
        <v>0</v>
      </c>
    </row>
    <row r="35" spans="1:84" x14ac:dyDescent="0.2">
      <c r="A35" s="163">
        <v>4480</v>
      </c>
      <c r="B35" s="171" t="s">
        <v>53</v>
      </c>
      <c r="C35" s="43"/>
      <c r="D35" s="18">
        <f t="shared" si="1"/>
        <v>0</v>
      </c>
      <c r="E35" s="18">
        <f t="shared" si="16"/>
        <v>0</v>
      </c>
      <c r="F35" s="18">
        <f t="shared" si="36"/>
        <v>0</v>
      </c>
      <c r="G35" s="18">
        <f t="shared" si="37"/>
        <v>0</v>
      </c>
      <c r="H35" s="23">
        <f t="shared" si="38"/>
        <v>0</v>
      </c>
      <c r="I35" s="24" t="str">
        <f t="shared" si="2"/>
        <v/>
      </c>
      <c r="J35" s="165" t="str">
        <f t="shared" si="3"/>
        <v/>
      </c>
      <c r="K35" s="85"/>
      <c r="L35" s="130"/>
      <c r="M35" s="91">
        <f t="shared" si="39"/>
        <v>0</v>
      </c>
      <c r="N35" s="43"/>
      <c r="O35" s="43"/>
      <c r="P35" s="7"/>
      <c r="Q35" s="138">
        <f t="shared" si="40"/>
        <v>0</v>
      </c>
      <c r="R35" s="130"/>
      <c r="S35" s="91">
        <f t="shared" si="41"/>
        <v>0</v>
      </c>
      <c r="T35" s="7"/>
      <c r="U35" s="7"/>
      <c r="V35" s="7"/>
      <c r="W35" s="138">
        <f t="shared" si="42"/>
        <v>0</v>
      </c>
      <c r="X35" s="43"/>
      <c r="Y35" s="91">
        <f t="shared" si="43"/>
        <v>0</v>
      </c>
      <c r="Z35" s="7"/>
      <c r="AA35" s="7"/>
      <c r="AB35" s="7"/>
      <c r="AC35" s="21">
        <f t="shared" si="44"/>
        <v>0</v>
      </c>
      <c r="AD35" s="113"/>
      <c r="AE35" s="91">
        <f t="shared" si="45"/>
        <v>0</v>
      </c>
      <c r="AF35" s="7"/>
      <c r="AG35" s="7"/>
      <c r="AH35" s="7"/>
      <c r="AI35" s="114">
        <f t="shared" si="46"/>
        <v>0</v>
      </c>
      <c r="AJ35" s="43"/>
      <c r="AK35" s="91">
        <f t="shared" si="47"/>
        <v>0</v>
      </c>
      <c r="AL35" s="7"/>
      <c r="AM35" s="7"/>
      <c r="AN35" s="7"/>
      <c r="AO35" s="108">
        <f t="shared" si="48"/>
        <v>0</v>
      </c>
      <c r="AP35" s="113"/>
      <c r="AQ35" s="91">
        <f t="shared" si="49"/>
        <v>0</v>
      </c>
      <c r="AR35" s="7"/>
      <c r="AS35" s="7"/>
      <c r="AT35" s="7"/>
      <c r="AU35" s="114">
        <f t="shared" si="50"/>
        <v>0</v>
      </c>
      <c r="AV35" s="43"/>
      <c r="AW35" s="91">
        <f t="shared" si="51"/>
        <v>0</v>
      </c>
      <c r="AX35" s="7"/>
      <c r="AY35" s="7"/>
      <c r="AZ35" s="7"/>
      <c r="BA35" s="108">
        <f t="shared" si="52"/>
        <v>0</v>
      </c>
      <c r="BB35" s="113"/>
      <c r="BC35" s="91">
        <f t="shared" si="53"/>
        <v>0</v>
      </c>
      <c r="BD35" s="7"/>
      <c r="BE35" s="7"/>
      <c r="BF35" s="7"/>
      <c r="BG35" s="114">
        <f t="shared" si="54"/>
        <v>0</v>
      </c>
      <c r="BH35" s="43"/>
      <c r="BI35" s="91">
        <f t="shared" si="55"/>
        <v>0</v>
      </c>
      <c r="BJ35" s="7"/>
      <c r="BK35" s="7"/>
      <c r="BL35" s="7"/>
      <c r="BM35" s="108">
        <f t="shared" si="56"/>
        <v>0</v>
      </c>
      <c r="BN35" s="113"/>
      <c r="BO35" s="91">
        <f t="shared" si="57"/>
        <v>0</v>
      </c>
      <c r="BP35" s="7"/>
      <c r="BQ35" s="7"/>
      <c r="BR35" s="7"/>
      <c r="BS35" s="114">
        <f t="shared" si="58"/>
        <v>0</v>
      </c>
      <c r="BT35" s="43"/>
      <c r="BU35" s="91">
        <f t="shared" si="59"/>
        <v>0</v>
      </c>
      <c r="BV35" s="7"/>
      <c r="BW35" s="7"/>
      <c r="BX35" s="7"/>
      <c r="BY35" s="108">
        <f t="shared" si="60"/>
        <v>0</v>
      </c>
      <c r="BZ35" s="113"/>
      <c r="CA35" s="91">
        <f t="shared" si="61"/>
        <v>0</v>
      </c>
      <c r="CB35" s="7"/>
      <c r="CC35" s="7"/>
      <c r="CD35" s="7"/>
      <c r="CE35" s="114">
        <f t="shared" si="62"/>
        <v>0</v>
      </c>
    </row>
    <row r="36" spans="1:84" s="90" customFormat="1" x14ac:dyDescent="0.2">
      <c r="A36" s="170">
        <v>45</v>
      </c>
      <c r="B36" s="164" t="s">
        <v>54</v>
      </c>
      <c r="C36" s="43"/>
      <c r="D36" s="18">
        <f t="shared" si="1"/>
        <v>0</v>
      </c>
      <c r="E36" s="18">
        <f t="shared" si="16"/>
        <v>0</v>
      </c>
      <c r="F36" s="18">
        <f t="shared" si="36"/>
        <v>0</v>
      </c>
      <c r="G36" s="18">
        <f t="shared" si="37"/>
        <v>0</v>
      </c>
      <c r="H36" s="23">
        <f t="shared" si="38"/>
        <v>0</v>
      </c>
      <c r="I36" s="24" t="str">
        <f t="shared" si="2"/>
        <v/>
      </c>
      <c r="J36" s="165" t="str">
        <f t="shared" si="3"/>
        <v/>
      </c>
      <c r="K36" s="85"/>
      <c r="L36" s="130"/>
      <c r="M36" s="91">
        <f t="shared" si="39"/>
        <v>0</v>
      </c>
      <c r="N36" s="43"/>
      <c r="O36" s="43"/>
      <c r="P36" s="7"/>
      <c r="Q36" s="138">
        <f t="shared" si="40"/>
        <v>0</v>
      </c>
      <c r="R36" s="130"/>
      <c r="S36" s="91">
        <f t="shared" si="41"/>
        <v>0</v>
      </c>
      <c r="T36" s="7"/>
      <c r="U36" s="7"/>
      <c r="V36" s="7"/>
      <c r="W36" s="138">
        <f t="shared" si="42"/>
        <v>0</v>
      </c>
      <c r="X36" s="43"/>
      <c r="Y36" s="91">
        <f t="shared" si="43"/>
        <v>0</v>
      </c>
      <c r="Z36" s="7"/>
      <c r="AA36" s="7"/>
      <c r="AB36" s="7"/>
      <c r="AC36" s="21">
        <f t="shared" si="44"/>
        <v>0</v>
      </c>
      <c r="AD36" s="113"/>
      <c r="AE36" s="91">
        <f t="shared" si="45"/>
        <v>0</v>
      </c>
      <c r="AF36" s="7"/>
      <c r="AG36" s="7"/>
      <c r="AH36" s="7"/>
      <c r="AI36" s="114">
        <f t="shared" si="46"/>
        <v>0</v>
      </c>
      <c r="AJ36" s="43"/>
      <c r="AK36" s="91">
        <f t="shared" si="47"/>
        <v>0</v>
      </c>
      <c r="AL36" s="7"/>
      <c r="AM36" s="7"/>
      <c r="AN36" s="7"/>
      <c r="AO36" s="108">
        <f t="shared" si="48"/>
        <v>0</v>
      </c>
      <c r="AP36" s="113"/>
      <c r="AQ36" s="91">
        <f t="shared" si="49"/>
        <v>0</v>
      </c>
      <c r="AR36" s="7"/>
      <c r="AS36" s="7"/>
      <c r="AT36" s="7"/>
      <c r="AU36" s="114">
        <f t="shared" si="50"/>
        <v>0</v>
      </c>
      <c r="AV36" s="43"/>
      <c r="AW36" s="91">
        <f t="shared" si="51"/>
        <v>0</v>
      </c>
      <c r="AX36" s="7"/>
      <c r="AY36" s="7"/>
      <c r="AZ36" s="7"/>
      <c r="BA36" s="108">
        <f t="shared" si="52"/>
        <v>0</v>
      </c>
      <c r="BB36" s="113"/>
      <c r="BC36" s="91">
        <f t="shared" si="53"/>
        <v>0</v>
      </c>
      <c r="BD36" s="7"/>
      <c r="BE36" s="7"/>
      <c r="BF36" s="7"/>
      <c r="BG36" s="114">
        <f t="shared" si="54"/>
        <v>0</v>
      </c>
      <c r="BH36" s="43"/>
      <c r="BI36" s="91">
        <f t="shared" si="55"/>
        <v>0</v>
      </c>
      <c r="BJ36" s="7"/>
      <c r="BK36" s="7"/>
      <c r="BL36" s="7"/>
      <c r="BM36" s="108">
        <f t="shared" si="56"/>
        <v>0</v>
      </c>
      <c r="BN36" s="113"/>
      <c r="BO36" s="91">
        <f t="shared" si="57"/>
        <v>0</v>
      </c>
      <c r="BP36" s="7"/>
      <c r="BQ36" s="7"/>
      <c r="BR36" s="7"/>
      <c r="BS36" s="114">
        <f t="shared" si="58"/>
        <v>0</v>
      </c>
      <c r="BT36" s="43"/>
      <c r="BU36" s="91">
        <f t="shared" si="59"/>
        <v>0</v>
      </c>
      <c r="BV36" s="7"/>
      <c r="BW36" s="7"/>
      <c r="BX36" s="7"/>
      <c r="BY36" s="108">
        <f t="shared" si="60"/>
        <v>0</v>
      </c>
      <c r="BZ36" s="113"/>
      <c r="CA36" s="91">
        <f t="shared" si="61"/>
        <v>0</v>
      </c>
      <c r="CB36" s="7"/>
      <c r="CC36" s="7"/>
      <c r="CD36" s="7"/>
      <c r="CE36" s="114">
        <f t="shared" si="62"/>
        <v>0</v>
      </c>
    </row>
    <row r="37" spans="1:84" s="90" customFormat="1" x14ac:dyDescent="0.2">
      <c r="A37" s="170">
        <v>46</v>
      </c>
      <c r="B37" s="164" t="s">
        <v>55</v>
      </c>
      <c r="C37" s="43"/>
      <c r="D37" s="18">
        <f t="shared" si="1"/>
        <v>0</v>
      </c>
      <c r="E37" s="18">
        <f t="shared" si="16"/>
        <v>0</v>
      </c>
      <c r="F37" s="18">
        <f t="shared" si="36"/>
        <v>0</v>
      </c>
      <c r="G37" s="18">
        <f t="shared" si="37"/>
        <v>0</v>
      </c>
      <c r="H37" s="23">
        <f t="shared" si="38"/>
        <v>0</v>
      </c>
      <c r="I37" s="24" t="str">
        <f t="shared" si="2"/>
        <v/>
      </c>
      <c r="J37" s="165" t="str">
        <f t="shared" si="3"/>
        <v/>
      </c>
      <c r="K37" s="85"/>
      <c r="L37" s="130"/>
      <c r="M37" s="91">
        <f t="shared" si="39"/>
        <v>0</v>
      </c>
      <c r="N37" s="43"/>
      <c r="O37" s="43"/>
      <c r="P37" s="7"/>
      <c r="Q37" s="138">
        <f t="shared" si="40"/>
        <v>0</v>
      </c>
      <c r="R37" s="130"/>
      <c r="S37" s="91">
        <f t="shared" si="41"/>
        <v>0</v>
      </c>
      <c r="T37" s="7"/>
      <c r="U37" s="7"/>
      <c r="V37" s="7"/>
      <c r="W37" s="138">
        <f t="shared" si="42"/>
        <v>0</v>
      </c>
      <c r="X37" s="43"/>
      <c r="Y37" s="91">
        <f t="shared" si="43"/>
        <v>0</v>
      </c>
      <c r="Z37" s="7"/>
      <c r="AA37" s="7"/>
      <c r="AB37" s="7"/>
      <c r="AC37" s="21">
        <f t="shared" si="44"/>
        <v>0</v>
      </c>
      <c r="AD37" s="113"/>
      <c r="AE37" s="91">
        <f t="shared" si="45"/>
        <v>0</v>
      </c>
      <c r="AF37" s="7"/>
      <c r="AG37" s="7"/>
      <c r="AH37" s="7"/>
      <c r="AI37" s="114">
        <f t="shared" si="46"/>
        <v>0</v>
      </c>
      <c r="AJ37" s="43"/>
      <c r="AK37" s="91">
        <f t="shared" si="47"/>
        <v>0</v>
      </c>
      <c r="AL37" s="7"/>
      <c r="AM37" s="7"/>
      <c r="AN37" s="7"/>
      <c r="AO37" s="108">
        <f t="shared" si="48"/>
        <v>0</v>
      </c>
      <c r="AP37" s="113"/>
      <c r="AQ37" s="91">
        <f t="shared" si="49"/>
        <v>0</v>
      </c>
      <c r="AR37" s="7"/>
      <c r="AS37" s="7"/>
      <c r="AT37" s="7"/>
      <c r="AU37" s="114">
        <f t="shared" si="50"/>
        <v>0</v>
      </c>
      <c r="AV37" s="43"/>
      <c r="AW37" s="91">
        <f t="shared" si="51"/>
        <v>0</v>
      </c>
      <c r="AX37" s="7"/>
      <c r="AY37" s="7"/>
      <c r="AZ37" s="7"/>
      <c r="BA37" s="108">
        <f t="shared" si="52"/>
        <v>0</v>
      </c>
      <c r="BB37" s="113"/>
      <c r="BC37" s="91">
        <f t="shared" si="53"/>
        <v>0</v>
      </c>
      <c r="BD37" s="7"/>
      <c r="BE37" s="7"/>
      <c r="BF37" s="7"/>
      <c r="BG37" s="114">
        <f t="shared" si="54"/>
        <v>0</v>
      </c>
      <c r="BH37" s="43"/>
      <c r="BI37" s="91">
        <f t="shared" si="55"/>
        <v>0</v>
      </c>
      <c r="BJ37" s="7"/>
      <c r="BK37" s="7"/>
      <c r="BL37" s="7"/>
      <c r="BM37" s="108">
        <f t="shared" si="56"/>
        <v>0</v>
      </c>
      <c r="BN37" s="113"/>
      <c r="BO37" s="91">
        <f t="shared" si="57"/>
        <v>0</v>
      </c>
      <c r="BP37" s="7"/>
      <c r="BQ37" s="7"/>
      <c r="BR37" s="7"/>
      <c r="BS37" s="114">
        <f t="shared" si="58"/>
        <v>0</v>
      </c>
      <c r="BT37" s="43"/>
      <c r="BU37" s="91">
        <f t="shared" si="59"/>
        <v>0</v>
      </c>
      <c r="BV37" s="7"/>
      <c r="BW37" s="7"/>
      <c r="BX37" s="7"/>
      <c r="BY37" s="108">
        <f t="shared" si="60"/>
        <v>0</v>
      </c>
      <c r="BZ37" s="113"/>
      <c r="CA37" s="91">
        <f t="shared" si="61"/>
        <v>0</v>
      </c>
      <c r="CB37" s="7"/>
      <c r="CC37" s="7"/>
      <c r="CD37" s="7"/>
      <c r="CE37" s="114">
        <f t="shared" si="62"/>
        <v>0</v>
      </c>
    </row>
    <row r="38" spans="1:84" s="90" customFormat="1" x14ac:dyDescent="0.2">
      <c r="A38" s="170">
        <v>47</v>
      </c>
      <c r="B38" s="164" t="s">
        <v>56</v>
      </c>
      <c r="C38" s="43"/>
      <c r="D38" s="18">
        <f t="shared" si="1"/>
        <v>0</v>
      </c>
      <c r="E38" s="18">
        <f t="shared" si="16"/>
        <v>0</v>
      </c>
      <c r="F38" s="18">
        <f t="shared" si="36"/>
        <v>0</v>
      </c>
      <c r="G38" s="18">
        <f t="shared" si="37"/>
        <v>0</v>
      </c>
      <c r="H38" s="23">
        <f t="shared" si="38"/>
        <v>0</v>
      </c>
      <c r="I38" s="24" t="str">
        <f t="shared" si="2"/>
        <v/>
      </c>
      <c r="J38" s="165" t="str">
        <f t="shared" si="3"/>
        <v/>
      </c>
      <c r="K38" s="85"/>
      <c r="L38" s="130"/>
      <c r="M38" s="91">
        <f t="shared" si="39"/>
        <v>0</v>
      </c>
      <c r="N38" s="43"/>
      <c r="O38" s="43"/>
      <c r="P38" s="7"/>
      <c r="Q38" s="138">
        <f t="shared" si="40"/>
        <v>0</v>
      </c>
      <c r="R38" s="130"/>
      <c r="S38" s="91">
        <f t="shared" si="41"/>
        <v>0</v>
      </c>
      <c r="T38" s="7"/>
      <c r="U38" s="7"/>
      <c r="V38" s="7"/>
      <c r="W38" s="138">
        <f t="shared" si="42"/>
        <v>0</v>
      </c>
      <c r="X38" s="43"/>
      <c r="Y38" s="91">
        <f t="shared" si="43"/>
        <v>0</v>
      </c>
      <c r="Z38" s="7"/>
      <c r="AA38" s="7"/>
      <c r="AB38" s="7"/>
      <c r="AC38" s="21">
        <f t="shared" si="44"/>
        <v>0</v>
      </c>
      <c r="AD38" s="113"/>
      <c r="AE38" s="91">
        <f t="shared" si="45"/>
        <v>0</v>
      </c>
      <c r="AF38" s="7"/>
      <c r="AG38" s="7"/>
      <c r="AH38" s="7"/>
      <c r="AI38" s="114">
        <f t="shared" si="46"/>
        <v>0</v>
      </c>
      <c r="AJ38" s="43"/>
      <c r="AK38" s="91">
        <f t="shared" si="47"/>
        <v>0</v>
      </c>
      <c r="AL38" s="7"/>
      <c r="AM38" s="7"/>
      <c r="AN38" s="7"/>
      <c r="AO38" s="108">
        <f t="shared" si="48"/>
        <v>0</v>
      </c>
      <c r="AP38" s="113"/>
      <c r="AQ38" s="91">
        <f t="shared" si="49"/>
        <v>0</v>
      </c>
      <c r="AR38" s="7"/>
      <c r="AS38" s="7"/>
      <c r="AT38" s="7"/>
      <c r="AU38" s="114">
        <f t="shared" si="50"/>
        <v>0</v>
      </c>
      <c r="AV38" s="43"/>
      <c r="AW38" s="91">
        <f t="shared" si="51"/>
        <v>0</v>
      </c>
      <c r="AX38" s="7"/>
      <c r="AY38" s="7"/>
      <c r="AZ38" s="7"/>
      <c r="BA38" s="108">
        <f t="shared" si="52"/>
        <v>0</v>
      </c>
      <c r="BB38" s="113"/>
      <c r="BC38" s="91">
        <f t="shared" si="53"/>
        <v>0</v>
      </c>
      <c r="BD38" s="7"/>
      <c r="BE38" s="7"/>
      <c r="BF38" s="7"/>
      <c r="BG38" s="114">
        <f t="shared" si="54"/>
        <v>0</v>
      </c>
      <c r="BH38" s="43"/>
      <c r="BI38" s="91">
        <f t="shared" si="55"/>
        <v>0</v>
      </c>
      <c r="BJ38" s="7"/>
      <c r="BK38" s="7"/>
      <c r="BL38" s="7"/>
      <c r="BM38" s="108">
        <f t="shared" si="56"/>
        <v>0</v>
      </c>
      <c r="BN38" s="113"/>
      <c r="BO38" s="91">
        <f t="shared" si="57"/>
        <v>0</v>
      </c>
      <c r="BP38" s="7"/>
      <c r="BQ38" s="7"/>
      <c r="BR38" s="7"/>
      <c r="BS38" s="114">
        <f t="shared" si="58"/>
        <v>0</v>
      </c>
      <c r="BT38" s="43"/>
      <c r="BU38" s="91">
        <f t="shared" si="59"/>
        <v>0</v>
      </c>
      <c r="BV38" s="7"/>
      <c r="BW38" s="7"/>
      <c r="BX38" s="7"/>
      <c r="BY38" s="108">
        <f t="shared" si="60"/>
        <v>0</v>
      </c>
      <c r="BZ38" s="113"/>
      <c r="CA38" s="91">
        <f t="shared" si="61"/>
        <v>0</v>
      </c>
      <c r="CB38" s="7"/>
      <c r="CC38" s="7"/>
      <c r="CD38" s="7"/>
      <c r="CE38" s="114">
        <f t="shared" si="62"/>
        <v>0</v>
      </c>
    </row>
    <row r="39" spans="1:84" s="90" customFormat="1" x14ac:dyDescent="0.2">
      <c r="A39" s="170">
        <v>48</v>
      </c>
      <c r="B39" s="164" t="s">
        <v>57</v>
      </c>
      <c r="C39" s="43"/>
      <c r="D39" s="18">
        <f t="shared" si="1"/>
        <v>0</v>
      </c>
      <c r="E39" s="18">
        <f t="shared" si="16"/>
        <v>0</v>
      </c>
      <c r="F39" s="18">
        <f t="shared" si="36"/>
        <v>0</v>
      </c>
      <c r="G39" s="18">
        <f t="shared" si="37"/>
        <v>0</v>
      </c>
      <c r="H39" s="23">
        <f t="shared" si="38"/>
        <v>0</v>
      </c>
      <c r="I39" s="24" t="str">
        <f t="shared" si="2"/>
        <v/>
      </c>
      <c r="J39" s="165" t="str">
        <f t="shared" si="3"/>
        <v/>
      </c>
      <c r="K39" s="85"/>
      <c r="L39" s="130"/>
      <c r="M39" s="91">
        <f t="shared" si="39"/>
        <v>0</v>
      </c>
      <c r="N39" s="43"/>
      <c r="O39" s="43"/>
      <c r="P39" s="7"/>
      <c r="Q39" s="138">
        <f t="shared" si="40"/>
        <v>0</v>
      </c>
      <c r="R39" s="130"/>
      <c r="S39" s="91">
        <f t="shared" si="41"/>
        <v>0</v>
      </c>
      <c r="T39" s="7"/>
      <c r="U39" s="7"/>
      <c r="V39" s="7"/>
      <c r="W39" s="138">
        <f t="shared" si="42"/>
        <v>0</v>
      </c>
      <c r="X39" s="43"/>
      <c r="Y39" s="91">
        <f t="shared" si="43"/>
        <v>0</v>
      </c>
      <c r="Z39" s="7"/>
      <c r="AA39" s="7"/>
      <c r="AB39" s="7"/>
      <c r="AC39" s="21">
        <f t="shared" si="44"/>
        <v>0</v>
      </c>
      <c r="AD39" s="113"/>
      <c r="AE39" s="91">
        <f t="shared" si="45"/>
        <v>0</v>
      </c>
      <c r="AF39" s="7"/>
      <c r="AG39" s="7"/>
      <c r="AH39" s="7"/>
      <c r="AI39" s="114">
        <f t="shared" si="46"/>
        <v>0</v>
      </c>
      <c r="AJ39" s="43"/>
      <c r="AK39" s="91">
        <f t="shared" si="47"/>
        <v>0</v>
      </c>
      <c r="AL39" s="7"/>
      <c r="AM39" s="7"/>
      <c r="AN39" s="7"/>
      <c r="AO39" s="108">
        <f t="shared" si="48"/>
        <v>0</v>
      </c>
      <c r="AP39" s="113"/>
      <c r="AQ39" s="91">
        <f t="shared" si="49"/>
        <v>0</v>
      </c>
      <c r="AR39" s="7"/>
      <c r="AS39" s="7"/>
      <c r="AT39" s="7"/>
      <c r="AU39" s="114">
        <f t="shared" si="50"/>
        <v>0</v>
      </c>
      <c r="AV39" s="43"/>
      <c r="AW39" s="91">
        <f t="shared" si="51"/>
        <v>0</v>
      </c>
      <c r="AX39" s="7"/>
      <c r="AY39" s="7"/>
      <c r="AZ39" s="7"/>
      <c r="BA39" s="108">
        <f t="shared" si="52"/>
        <v>0</v>
      </c>
      <c r="BB39" s="113"/>
      <c r="BC39" s="91">
        <f t="shared" si="53"/>
        <v>0</v>
      </c>
      <c r="BD39" s="7"/>
      <c r="BE39" s="7"/>
      <c r="BF39" s="7"/>
      <c r="BG39" s="114">
        <f t="shared" si="54"/>
        <v>0</v>
      </c>
      <c r="BH39" s="43"/>
      <c r="BI39" s="91">
        <f t="shared" si="55"/>
        <v>0</v>
      </c>
      <c r="BJ39" s="7"/>
      <c r="BK39" s="7"/>
      <c r="BL39" s="7"/>
      <c r="BM39" s="108">
        <f t="shared" si="56"/>
        <v>0</v>
      </c>
      <c r="BN39" s="113"/>
      <c r="BO39" s="91">
        <f t="shared" si="57"/>
        <v>0</v>
      </c>
      <c r="BP39" s="7"/>
      <c r="BQ39" s="7"/>
      <c r="BR39" s="7"/>
      <c r="BS39" s="114">
        <f t="shared" si="58"/>
        <v>0</v>
      </c>
      <c r="BT39" s="43"/>
      <c r="BU39" s="91">
        <f t="shared" si="59"/>
        <v>0</v>
      </c>
      <c r="BV39" s="7"/>
      <c r="BW39" s="7"/>
      <c r="BX39" s="7"/>
      <c r="BY39" s="108">
        <f t="shared" si="60"/>
        <v>0</v>
      </c>
      <c r="BZ39" s="113"/>
      <c r="CA39" s="91">
        <f t="shared" si="61"/>
        <v>0</v>
      </c>
      <c r="CB39" s="7"/>
      <c r="CC39" s="7"/>
      <c r="CD39" s="7"/>
      <c r="CE39" s="114">
        <f t="shared" si="62"/>
        <v>0</v>
      </c>
    </row>
    <row r="40" spans="1:84" s="90" customFormat="1" x14ac:dyDescent="0.2">
      <c r="A40" s="170">
        <v>49</v>
      </c>
      <c r="B40" s="164" t="s">
        <v>58</v>
      </c>
      <c r="C40" s="43"/>
      <c r="D40" s="18">
        <f t="shared" si="1"/>
        <v>0</v>
      </c>
      <c r="E40" s="18">
        <f t="shared" si="16"/>
        <v>0</v>
      </c>
      <c r="F40" s="18">
        <f t="shared" si="36"/>
        <v>0</v>
      </c>
      <c r="G40" s="18">
        <f t="shared" si="37"/>
        <v>0</v>
      </c>
      <c r="H40" s="23">
        <f t="shared" si="38"/>
        <v>0</v>
      </c>
      <c r="I40" s="24" t="str">
        <f t="shared" si="2"/>
        <v/>
      </c>
      <c r="J40" s="165" t="str">
        <f t="shared" si="3"/>
        <v/>
      </c>
      <c r="K40" s="85"/>
      <c r="L40" s="130"/>
      <c r="M40" s="91">
        <f t="shared" si="39"/>
        <v>0</v>
      </c>
      <c r="N40" s="43"/>
      <c r="O40" s="43"/>
      <c r="P40" s="7"/>
      <c r="Q40" s="138">
        <f t="shared" si="40"/>
        <v>0</v>
      </c>
      <c r="R40" s="130"/>
      <c r="S40" s="91">
        <f t="shared" si="41"/>
        <v>0</v>
      </c>
      <c r="T40" s="7"/>
      <c r="U40" s="7"/>
      <c r="V40" s="7"/>
      <c r="W40" s="138">
        <f t="shared" si="42"/>
        <v>0</v>
      </c>
      <c r="X40" s="43"/>
      <c r="Y40" s="91">
        <f t="shared" si="43"/>
        <v>0</v>
      </c>
      <c r="Z40" s="7"/>
      <c r="AA40" s="7"/>
      <c r="AB40" s="7"/>
      <c r="AC40" s="21">
        <f t="shared" si="44"/>
        <v>0</v>
      </c>
      <c r="AD40" s="113"/>
      <c r="AE40" s="91">
        <f t="shared" si="45"/>
        <v>0</v>
      </c>
      <c r="AF40" s="7"/>
      <c r="AG40" s="7"/>
      <c r="AH40" s="7"/>
      <c r="AI40" s="114">
        <f t="shared" si="46"/>
        <v>0</v>
      </c>
      <c r="AJ40" s="43"/>
      <c r="AK40" s="91">
        <f t="shared" si="47"/>
        <v>0</v>
      </c>
      <c r="AL40" s="7"/>
      <c r="AM40" s="7"/>
      <c r="AN40" s="7"/>
      <c r="AO40" s="108">
        <f t="shared" si="48"/>
        <v>0</v>
      </c>
      <c r="AP40" s="113"/>
      <c r="AQ40" s="91">
        <f t="shared" si="49"/>
        <v>0</v>
      </c>
      <c r="AR40" s="7"/>
      <c r="AS40" s="7"/>
      <c r="AT40" s="7"/>
      <c r="AU40" s="114">
        <f t="shared" si="50"/>
        <v>0</v>
      </c>
      <c r="AV40" s="43"/>
      <c r="AW40" s="91">
        <f t="shared" si="51"/>
        <v>0</v>
      </c>
      <c r="AX40" s="7"/>
      <c r="AY40" s="7"/>
      <c r="AZ40" s="7"/>
      <c r="BA40" s="108">
        <f t="shared" si="52"/>
        <v>0</v>
      </c>
      <c r="BB40" s="113"/>
      <c r="BC40" s="91">
        <f t="shared" si="53"/>
        <v>0</v>
      </c>
      <c r="BD40" s="7"/>
      <c r="BE40" s="7"/>
      <c r="BF40" s="7"/>
      <c r="BG40" s="114">
        <f t="shared" si="54"/>
        <v>0</v>
      </c>
      <c r="BH40" s="43"/>
      <c r="BI40" s="91">
        <f t="shared" si="55"/>
        <v>0</v>
      </c>
      <c r="BJ40" s="7"/>
      <c r="BK40" s="7"/>
      <c r="BL40" s="7"/>
      <c r="BM40" s="108">
        <f t="shared" si="56"/>
        <v>0</v>
      </c>
      <c r="BN40" s="113"/>
      <c r="BO40" s="91">
        <f t="shared" si="57"/>
        <v>0</v>
      </c>
      <c r="BP40" s="7"/>
      <c r="BQ40" s="7"/>
      <c r="BR40" s="7"/>
      <c r="BS40" s="114">
        <f t="shared" si="58"/>
        <v>0</v>
      </c>
      <c r="BT40" s="43"/>
      <c r="BU40" s="91">
        <f t="shared" si="59"/>
        <v>0</v>
      </c>
      <c r="BV40" s="7"/>
      <c r="BW40" s="7"/>
      <c r="BX40" s="7"/>
      <c r="BY40" s="108">
        <f t="shared" si="60"/>
        <v>0</v>
      </c>
      <c r="BZ40" s="113"/>
      <c r="CA40" s="91">
        <f t="shared" si="61"/>
        <v>0</v>
      </c>
      <c r="CB40" s="7"/>
      <c r="CC40" s="7"/>
      <c r="CD40" s="7"/>
      <c r="CE40" s="114">
        <f t="shared" si="62"/>
        <v>0</v>
      </c>
    </row>
    <row r="41" spans="1:84" x14ac:dyDescent="0.2">
      <c r="A41" s="172" t="s">
        <v>59</v>
      </c>
      <c r="B41" s="173"/>
      <c r="C41" s="92">
        <f t="shared" ref="C41:T41" si="63">SUM(C21:C40)</f>
        <v>0</v>
      </c>
      <c r="D41" s="92">
        <f>SUM(D21:D40)</f>
        <v>0</v>
      </c>
      <c r="E41" s="92">
        <f t="shared" si="63"/>
        <v>0</v>
      </c>
      <c r="F41" s="92">
        <f t="shared" si="63"/>
        <v>0</v>
      </c>
      <c r="G41" s="92">
        <f t="shared" si="63"/>
        <v>0</v>
      </c>
      <c r="H41" s="129">
        <f t="shared" si="63"/>
        <v>0</v>
      </c>
      <c r="I41" s="24" t="str">
        <f t="shared" si="2"/>
        <v/>
      </c>
      <c r="J41" s="165" t="str">
        <f t="shared" si="3"/>
        <v/>
      </c>
      <c r="K41" s="153"/>
      <c r="L41" s="139">
        <f>SUM(L21:L40)</f>
        <v>0</v>
      </c>
      <c r="M41" s="92">
        <f>SUM(M21:M40)</f>
        <v>0</v>
      </c>
      <c r="N41" s="92">
        <f>SUM(N21:N40)</f>
        <v>0</v>
      </c>
      <c r="O41" s="92">
        <f t="shared" si="63"/>
        <v>0</v>
      </c>
      <c r="P41" s="10">
        <f t="shared" si="63"/>
        <v>0</v>
      </c>
      <c r="Q41" s="140">
        <f t="shared" si="63"/>
        <v>0</v>
      </c>
      <c r="R41" s="139">
        <f t="shared" si="63"/>
        <v>0</v>
      </c>
      <c r="S41" s="92">
        <f>SUM(S21:S40)</f>
        <v>0</v>
      </c>
      <c r="T41" s="10">
        <f t="shared" si="63"/>
        <v>0</v>
      </c>
      <c r="U41" s="10">
        <f t="shared" ref="U41:BF41" si="64">SUM(U21:U40)</f>
        <v>0</v>
      </c>
      <c r="V41" s="10">
        <f t="shared" si="64"/>
        <v>0</v>
      </c>
      <c r="W41" s="140">
        <f t="shared" si="64"/>
        <v>0</v>
      </c>
      <c r="X41" s="92">
        <f t="shared" si="64"/>
        <v>0</v>
      </c>
      <c r="Y41" s="92">
        <f>SUM(Y21:Y40)</f>
        <v>0</v>
      </c>
      <c r="Z41" s="10">
        <f t="shared" si="64"/>
        <v>0</v>
      </c>
      <c r="AA41" s="10">
        <f t="shared" si="64"/>
        <v>0</v>
      </c>
      <c r="AB41" s="10">
        <f t="shared" si="64"/>
        <v>0</v>
      </c>
      <c r="AC41" s="54">
        <f t="shared" si="64"/>
        <v>0</v>
      </c>
      <c r="AD41" s="122">
        <f t="shared" si="64"/>
        <v>0</v>
      </c>
      <c r="AE41" s="92">
        <f>SUM(AE21:AE40)</f>
        <v>0</v>
      </c>
      <c r="AF41" s="10">
        <f t="shared" si="64"/>
        <v>0</v>
      </c>
      <c r="AG41" s="10">
        <f t="shared" si="64"/>
        <v>0</v>
      </c>
      <c r="AH41" s="10">
        <f t="shared" si="64"/>
        <v>0</v>
      </c>
      <c r="AI41" s="123">
        <f t="shared" si="64"/>
        <v>0</v>
      </c>
      <c r="AJ41" s="92">
        <f t="shared" si="64"/>
        <v>0</v>
      </c>
      <c r="AK41" s="92">
        <f>SUM(AK21:AK40)</f>
        <v>0</v>
      </c>
      <c r="AL41" s="10">
        <f t="shared" si="64"/>
        <v>0</v>
      </c>
      <c r="AM41" s="10">
        <f t="shared" si="64"/>
        <v>0</v>
      </c>
      <c r="AN41" s="10">
        <f t="shared" si="64"/>
        <v>0</v>
      </c>
      <c r="AO41" s="111">
        <f t="shared" si="64"/>
        <v>0</v>
      </c>
      <c r="AP41" s="122">
        <f t="shared" si="64"/>
        <v>0</v>
      </c>
      <c r="AQ41" s="92">
        <f>SUM(AQ21:AQ40)</f>
        <v>0</v>
      </c>
      <c r="AR41" s="10">
        <f t="shared" si="64"/>
        <v>0</v>
      </c>
      <c r="AS41" s="10">
        <f t="shared" si="64"/>
        <v>0</v>
      </c>
      <c r="AT41" s="10">
        <f t="shared" si="64"/>
        <v>0</v>
      </c>
      <c r="AU41" s="123">
        <f t="shared" si="64"/>
        <v>0</v>
      </c>
      <c r="AV41" s="92">
        <f t="shared" si="64"/>
        <v>0</v>
      </c>
      <c r="AW41" s="92">
        <f>SUM(AW21:AW40)</f>
        <v>0</v>
      </c>
      <c r="AX41" s="10">
        <f t="shared" si="64"/>
        <v>0</v>
      </c>
      <c r="AY41" s="10">
        <f t="shared" si="64"/>
        <v>0</v>
      </c>
      <c r="AZ41" s="10">
        <f t="shared" si="64"/>
        <v>0</v>
      </c>
      <c r="BA41" s="111">
        <f t="shared" si="64"/>
        <v>0</v>
      </c>
      <c r="BB41" s="122">
        <f t="shared" si="64"/>
        <v>0</v>
      </c>
      <c r="BC41" s="92">
        <f>SUM(BC21:BC40)</f>
        <v>0</v>
      </c>
      <c r="BD41" s="10">
        <f t="shared" si="64"/>
        <v>0</v>
      </c>
      <c r="BE41" s="10">
        <f t="shared" si="64"/>
        <v>0</v>
      </c>
      <c r="BF41" s="10">
        <f t="shared" si="64"/>
        <v>0</v>
      </c>
      <c r="BG41" s="123">
        <f t="shared" ref="BG41:CE41" si="65">SUM(BG21:BG40)</f>
        <v>0</v>
      </c>
      <c r="BH41" s="92">
        <f t="shared" si="65"/>
        <v>0</v>
      </c>
      <c r="BI41" s="92">
        <f>SUM(BI21:BI40)</f>
        <v>0</v>
      </c>
      <c r="BJ41" s="10">
        <f t="shared" si="65"/>
        <v>0</v>
      </c>
      <c r="BK41" s="10">
        <f t="shared" si="65"/>
        <v>0</v>
      </c>
      <c r="BL41" s="10">
        <f t="shared" si="65"/>
        <v>0</v>
      </c>
      <c r="BM41" s="111">
        <f t="shared" si="65"/>
        <v>0</v>
      </c>
      <c r="BN41" s="122">
        <f t="shared" si="65"/>
        <v>0</v>
      </c>
      <c r="BO41" s="92">
        <f>SUM(BO21:BO40)</f>
        <v>0</v>
      </c>
      <c r="BP41" s="10">
        <f t="shared" si="65"/>
        <v>0</v>
      </c>
      <c r="BQ41" s="10">
        <f t="shared" si="65"/>
        <v>0</v>
      </c>
      <c r="BR41" s="10">
        <f t="shared" si="65"/>
        <v>0</v>
      </c>
      <c r="BS41" s="123">
        <f t="shared" si="65"/>
        <v>0</v>
      </c>
      <c r="BT41" s="92">
        <f t="shared" si="65"/>
        <v>0</v>
      </c>
      <c r="BU41" s="92">
        <f>SUM(BU21:BU40)</f>
        <v>0</v>
      </c>
      <c r="BV41" s="10">
        <f t="shared" si="65"/>
        <v>0</v>
      </c>
      <c r="BW41" s="10">
        <f t="shared" si="65"/>
        <v>0</v>
      </c>
      <c r="BX41" s="10">
        <f t="shared" si="65"/>
        <v>0</v>
      </c>
      <c r="BY41" s="111">
        <f t="shared" si="65"/>
        <v>0</v>
      </c>
      <c r="BZ41" s="122">
        <f t="shared" si="65"/>
        <v>0</v>
      </c>
      <c r="CA41" s="92">
        <f>SUM(CA21:CA40)</f>
        <v>0</v>
      </c>
      <c r="CB41" s="10">
        <f t="shared" si="65"/>
        <v>0</v>
      </c>
      <c r="CC41" s="10">
        <f t="shared" si="65"/>
        <v>0</v>
      </c>
      <c r="CD41" s="10">
        <f t="shared" si="65"/>
        <v>0</v>
      </c>
      <c r="CE41" s="123">
        <f t="shared" si="65"/>
        <v>0</v>
      </c>
    </row>
    <row r="42" spans="1:84" x14ac:dyDescent="0.2">
      <c r="A42" s="506" t="s">
        <v>60</v>
      </c>
      <c r="B42" s="507"/>
      <c r="C42" s="43"/>
      <c r="D42" s="10">
        <f t="shared" si="1"/>
        <v>0</v>
      </c>
      <c r="E42" s="10">
        <f t="shared" si="16"/>
        <v>0</v>
      </c>
      <c r="F42" s="10">
        <f>SUM(O42,U42,AA42,AG42,AM42,AS42,AY42,BE42,BK42,BQ42,BW42,CC42)</f>
        <v>0</v>
      </c>
      <c r="G42" s="10">
        <f>SUM(P42,V42,AB42,AH42,AN42,AT42,AZ42,BF42,BL42,BR42,BX42,CD42)</f>
        <v>0</v>
      </c>
      <c r="H42" s="54">
        <f>SUM(Q42,W42,AC42,AI42,AO42,AU42,BA42,BG42,BM42,BS42,BY42,CE42)</f>
        <v>0</v>
      </c>
      <c r="I42" s="24" t="str">
        <f t="shared" si="2"/>
        <v/>
      </c>
      <c r="J42" s="165" t="str">
        <f t="shared" si="3"/>
        <v/>
      </c>
      <c r="K42" s="85"/>
      <c r="L42" s="130"/>
      <c r="M42" s="93">
        <f>(L42*0.8)+(L42*0.2)</f>
        <v>0</v>
      </c>
      <c r="N42" s="43"/>
      <c r="O42" s="43"/>
      <c r="P42" s="7"/>
      <c r="Q42" s="140">
        <f>SUM(O42:P42)</f>
        <v>0</v>
      </c>
      <c r="R42" s="130"/>
      <c r="S42" s="93">
        <f>(R42*0.8)+(R42*0.2)</f>
        <v>0</v>
      </c>
      <c r="T42" s="7"/>
      <c r="U42" s="7"/>
      <c r="V42" s="7"/>
      <c r="W42" s="140">
        <f>SUM(U42:V42)</f>
        <v>0</v>
      </c>
      <c r="X42" s="43"/>
      <c r="Y42" s="93">
        <f>(X42*0.8)+(X42*0.2)</f>
        <v>0</v>
      </c>
      <c r="Z42" s="7"/>
      <c r="AA42" s="7"/>
      <c r="AB42" s="7"/>
      <c r="AC42" s="54">
        <f>SUM(AA42:AB42)</f>
        <v>0</v>
      </c>
      <c r="AD42" s="113"/>
      <c r="AE42" s="93">
        <f>(AD42*0.8)+(AD42*0.2)</f>
        <v>0</v>
      </c>
      <c r="AF42" s="7"/>
      <c r="AG42" s="7"/>
      <c r="AH42" s="7"/>
      <c r="AI42" s="123">
        <f>SUM(AG42:AH42)</f>
        <v>0</v>
      </c>
      <c r="AJ42" s="43"/>
      <c r="AK42" s="93">
        <f>(AJ42*0.8)+(AJ42*0.2)</f>
        <v>0</v>
      </c>
      <c r="AL42" s="7"/>
      <c r="AM42" s="7"/>
      <c r="AN42" s="7"/>
      <c r="AO42" s="111">
        <f>SUM(AM42:AN42)</f>
        <v>0</v>
      </c>
      <c r="AP42" s="113"/>
      <c r="AQ42" s="93">
        <f>(AP42*0.8)+(AP42*0.2)</f>
        <v>0</v>
      </c>
      <c r="AR42" s="7"/>
      <c r="AS42" s="7"/>
      <c r="AT42" s="7"/>
      <c r="AU42" s="123">
        <f>SUM(AS42:AT42)</f>
        <v>0</v>
      </c>
      <c r="AV42" s="43"/>
      <c r="AW42" s="93">
        <f>(AV42*0.8)+(AV42*0.2)</f>
        <v>0</v>
      </c>
      <c r="AX42" s="7"/>
      <c r="AY42" s="7"/>
      <c r="AZ42" s="7"/>
      <c r="BA42" s="111">
        <f>SUM(AY42:AZ42)</f>
        <v>0</v>
      </c>
      <c r="BB42" s="113"/>
      <c r="BC42" s="93">
        <f>(BB42*0.8)+(BB42*0.2)</f>
        <v>0</v>
      </c>
      <c r="BD42" s="7"/>
      <c r="BE42" s="7"/>
      <c r="BF42" s="7"/>
      <c r="BG42" s="123">
        <f>SUM(BE42:BF42)</f>
        <v>0</v>
      </c>
      <c r="BH42" s="43"/>
      <c r="BI42" s="93">
        <f>(BH42*0.8)+(BH42*0.2)</f>
        <v>0</v>
      </c>
      <c r="BJ42" s="7"/>
      <c r="BK42" s="7"/>
      <c r="BL42" s="7"/>
      <c r="BM42" s="111">
        <f>SUM(BK42:BL42)</f>
        <v>0</v>
      </c>
      <c r="BN42" s="113"/>
      <c r="BO42" s="93">
        <f>(BN42*0.8)+(BN42*0.2)</f>
        <v>0</v>
      </c>
      <c r="BP42" s="7"/>
      <c r="BQ42" s="7"/>
      <c r="BR42" s="7"/>
      <c r="BS42" s="123">
        <f>SUM(BQ42:BR42)</f>
        <v>0</v>
      </c>
      <c r="BT42" s="43"/>
      <c r="BU42" s="93">
        <f>(BT42*0.8)+(BT42*0.2)</f>
        <v>0</v>
      </c>
      <c r="BV42" s="7"/>
      <c r="BW42" s="7"/>
      <c r="BX42" s="7"/>
      <c r="BY42" s="111">
        <f>SUM(BW42:BX42)</f>
        <v>0</v>
      </c>
      <c r="BZ42" s="113"/>
      <c r="CA42" s="93">
        <f>(BZ42*0.8)+(BZ42*0.2)</f>
        <v>0</v>
      </c>
      <c r="CB42" s="7"/>
      <c r="CC42" s="7"/>
      <c r="CD42" s="7"/>
      <c r="CE42" s="123">
        <f>SUM(CC42:CD42)</f>
        <v>0</v>
      </c>
    </row>
    <row r="43" spans="1:84" ht="13.5" thickBot="1" x14ac:dyDescent="0.25">
      <c r="A43" s="190" t="s">
        <v>91</v>
      </c>
      <c r="B43" s="187"/>
      <c r="C43" s="185">
        <f t="shared" ref="C43:H43" si="66">C41+C20+C42</f>
        <v>0</v>
      </c>
      <c r="D43" s="46">
        <f t="shared" si="66"/>
        <v>0</v>
      </c>
      <c r="E43" s="46">
        <f t="shared" si="66"/>
        <v>0</v>
      </c>
      <c r="F43" s="46">
        <f t="shared" si="66"/>
        <v>0</v>
      </c>
      <c r="G43" s="46">
        <f t="shared" si="66"/>
        <v>0</v>
      </c>
      <c r="H43" s="13">
        <f t="shared" si="66"/>
        <v>0</v>
      </c>
      <c r="I43" s="183" t="str">
        <f t="shared" si="2"/>
        <v/>
      </c>
      <c r="J43" s="184" t="str">
        <f t="shared" si="3"/>
        <v/>
      </c>
      <c r="K43" s="153"/>
      <c r="L43" s="143">
        <f>L42+L41+L20</f>
        <v>0</v>
      </c>
      <c r="M43" s="50">
        <f>M42+M41+M20</f>
        <v>0</v>
      </c>
      <c r="N43" s="50">
        <f>N42+N41+N20</f>
        <v>0</v>
      </c>
      <c r="O43" s="50">
        <f>O42+O41+O20</f>
        <v>0</v>
      </c>
      <c r="P43" s="13">
        <f>P42+P41+P20</f>
        <v>0</v>
      </c>
      <c r="Q43" s="142">
        <f>Q41+Q20+Q42</f>
        <v>0</v>
      </c>
      <c r="R43" s="141">
        <f>R42+R41+R20</f>
        <v>0</v>
      </c>
      <c r="S43" s="50">
        <f>S42+S41+S20</f>
        <v>0</v>
      </c>
      <c r="T43" s="14">
        <f>T42+T41+T20</f>
        <v>0</v>
      </c>
      <c r="U43" s="14">
        <f>U42+U41+U20</f>
        <v>0</v>
      </c>
      <c r="V43" s="13">
        <f>V42+V41+V20</f>
        <v>0</v>
      </c>
      <c r="W43" s="142">
        <f>W41+W20+W42</f>
        <v>0</v>
      </c>
      <c r="X43" s="13">
        <f>X42+X41+X20</f>
        <v>0</v>
      </c>
      <c r="Y43" s="50">
        <f>Y42+Y41+Y20</f>
        <v>0</v>
      </c>
      <c r="Z43" s="14">
        <f>Z42+Z41+Z20</f>
        <v>0</v>
      </c>
      <c r="AA43" s="14">
        <f>AA42+AA41+AA20</f>
        <v>0</v>
      </c>
      <c r="AB43" s="14">
        <f>AB42+AB41+AB20</f>
        <v>0</v>
      </c>
      <c r="AC43" s="14">
        <f>AC41+AC20+AC42</f>
        <v>0</v>
      </c>
      <c r="AD43" s="124">
        <f>AD42+AD41+AD20</f>
        <v>0</v>
      </c>
      <c r="AE43" s="50">
        <f>AE42+AE41+AE20</f>
        <v>0</v>
      </c>
      <c r="AF43" s="14">
        <f>AF42+AF41+AF20</f>
        <v>0</v>
      </c>
      <c r="AG43" s="14">
        <f>AG42+AG41+AG20</f>
        <v>0</v>
      </c>
      <c r="AH43" s="14">
        <f>AH42+AH41+AH20</f>
        <v>0</v>
      </c>
      <c r="AI43" s="126">
        <f>AI41+AI20+AI42</f>
        <v>0</v>
      </c>
      <c r="AJ43" s="13">
        <f>AJ42+AJ41+AJ20</f>
        <v>0</v>
      </c>
      <c r="AK43" s="50">
        <f>AK42+AK41+AK20</f>
        <v>0</v>
      </c>
      <c r="AL43" s="14">
        <f>AL42+AL41+AL20</f>
        <v>0</v>
      </c>
      <c r="AM43" s="14">
        <f>AM42+AM41+AM20</f>
        <v>0</v>
      </c>
      <c r="AN43" s="14">
        <f>AN42+AN41+AN20</f>
        <v>0</v>
      </c>
      <c r="AO43" s="14">
        <f>AO41+AO20+AO42</f>
        <v>0</v>
      </c>
      <c r="AP43" s="124">
        <f>AP42+AP41+AP20</f>
        <v>0</v>
      </c>
      <c r="AQ43" s="50">
        <f>AQ42+AQ41+AQ20</f>
        <v>0</v>
      </c>
      <c r="AR43" s="14">
        <f>AR42+AR41+AR20</f>
        <v>0</v>
      </c>
      <c r="AS43" s="14">
        <f>AS42+AS41+AS20</f>
        <v>0</v>
      </c>
      <c r="AT43" s="14">
        <f>AT42+AT41+AT20</f>
        <v>0</v>
      </c>
      <c r="AU43" s="126">
        <f>AU41+AU20+AU42</f>
        <v>0</v>
      </c>
      <c r="AV43" s="13">
        <f>AV42+AV41+AV20</f>
        <v>0</v>
      </c>
      <c r="AW43" s="50">
        <f>AW42+AW41+AW20</f>
        <v>0</v>
      </c>
      <c r="AX43" s="14">
        <f>AX42+AX41+AX20</f>
        <v>0</v>
      </c>
      <c r="AY43" s="14">
        <f>AY42+AY41+AY20</f>
        <v>0</v>
      </c>
      <c r="AZ43" s="14">
        <f>AZ42+AZ41+AZ20</f>
        <v>0</v>
      </c>
      <c r="BA43" s="14">
        <f>BA41+BA20+BA42</f>
        <v>0</v>
      </c>
      <c r="BB43" s="124">
        <f>BB42+BB41+BB20</f>
        <v>0</v>
      </c>
      <c r="BC43" s="50">
        <f>BC42+BC41+BC20</f>
        <v>0</v>
      </c>
      <c r="BD43" s="14">
        <f>BD42+BD41+BD20</f>
        <v>0</v>
      </c>
      <c r="BE43" s="14">
        <f>BE42+BE41+BE20</f>
        <v>0</v>
      </c>
      <c r="BF43" s="14">
        <f>BF42+BF41+BF20</f>
        <v>0</v>
      </c>
      <c r="BG43" s="126">
        <f>BG41+BG20+BG42</f>
        <v>0</v>
      </c>
      <c r="BH43" s="13">
        <f>BH42+BH41+BH20</f>
        <v>0</v>
      </c>
      <c r="BI43" s="50">
        <f>BI42+BI41+BI20</f>
        <v>0</v>
      </c>
      <c r="BJ43" s="14">
        <f>BJ42+BJ41+BJ20</f>
        <v>0</v>
      </c>
      <c r="BK43" s="14">
        <f>BK42+BK41+BK20</f>
        <v>0</v>
      </c>
      <c r="BL43" s="14">
        <f>BL42+BL41+BL20</f>
        <v>0</v>
      </c>
      <c r="BM43" s="14">
        <f>BM41+BM20+BM42</f>
        <v>0</v>
      </c>
      <c r="BN43" s="124">
        <f>BN42+BN41+BN20</f>
        <v>0</v>
      </c>
      <c r="BO43" s="50">
        <f>BO42+BO41+BO20</f>
        <v>0</v>
      </c>
      <c r="BP43" s="14">
        <f>BP42+BP41+BP20</f>
        <v>0</v>
      </c>
      <c r="BQ43" s="14">
        <f>BQ42+BQ41+BQ20</f>
        <v>0</v>
      </c>
      <c r="BR43" s="14">
        <f>BR42+BR41+BR20</f>
        <v>0</v>
      </c>
      <c r="BS43" s="126">
        <f>BS41+BS20+BS42</f>
        <v>0</v>
      </c>
      <c r="BT43" s="13">
        <f>BT42+BT41+BT20</f>
        <v>0</v>
      </c>
      <c r="BU43" s="50">
        <f>BU42+BU41+BU20</f>
        <v>0</v>
      </c>
      <c r="BV43" s="14">
        <f>BV42+BV41+BV20</f>
        <v>0</v>
      </c>
      <c r="BW43" s="14">
        <f>BW42+BW41+BW20</f>
        <v>0</v>
      </c>
      <c r="BX43" s="14">
        <f>BX42+BX41+BX20</f>
        <v>0</v>
      </c>
      <c r="BY43" s="14">
        <f>BY41+BY20+BY42</f>
        <v>0</v>
      </c>
      <c r="BZ43" s="124">
        <f>BZ42+BZ41+BZ20</f>
        <v>0</v>
      </c>
      <c r="CA43" s="50">
        <f>CA42+CA41+CA20</f>
        <v>0</v>
      </c>
      <c r="CB43" s="14">
        <f>CB42+CB41+CB20</f>
        <v>0</v>
      </c>
      <c r="CC43" s="14">
        <f>CC42+CC41+CC20</f>
        <v>0</v>
      </c>
      <c r="CD43" s="14">
        <f>CD42+CD41+CD20</f>
        <v>0</v>
      </c>
      <c r="CE43" s="119">
        <f>CE41+CE20+CE42</f>
        <v>0</v>
      </c>
      <c r="CF43" s="6"/>
    </row>
    <row r="44" spans="1:84" ht="13.5" thickTop="1" x14ac:dyDescent="0.2">
      <c r="A44" s="191">
        <v>62</v>
      </c>
      <c r="B44" s="186" t="s">
        <v>61</v>
      </c>
      <c r="C44" s="45"/>
      <c r="D44" s="178">
        <f t="shared" si="1"/>
        <v>0</v>
      </c>
      <c r="E44" s="178">
        <f t="shared" si="16"/>
        <v>0</v>
      </c>
      <c r="F44" s="179">
        <f t="shared" ref="F44:F52" si="67">SUM(O44,U44,AA44,AG44,AM44,AS44,AY44,BE44,BK44,BQ44,BW44,CC44)</f>
        <v>0</v>
      </c>
      <c r="G44" s="179">
        <f t="shared" ref="G44:G52" si="68">SUM(P44,V44,AB44,AH44,AN44,AT44,AZ44,BF44,BL44,BR44,BX44,CD44)</f>
        <v>0</v>
      </c>
      <c r="H44" s="180">
        <f t="shared" ref="H44:H52" si="69">SUM(Q44,W44,AC44,AI44,AO44,AU44,BA44,BG44,BM44,BS44,BY44,CE44)</f>
        <v>0</v>
      </c>
      <c r="I44" s="181" t="str">
        <f t="shared" si="2"/>
        <v/>
      </c>
      <c r="J44" s="182" t="str">
        <f t="shared" si="3"/>
        <v/>
      </c>
      <c r="K44" s="85"/>
      <c r="L44" s="147"/>
      <c r="M44" s="91">
        <f t="shared" si="39"/>
        <v>0</v>
      </c>
      <c r="N44" s="45"/>
      <c r="O44" s="45"/>
      <c r="P44" s="12"/>
      <c r="Q44" s="137">
        <f t="shared" ref="Q44:Q52" si="70">SUM(O44:P44)</f>
        <v>0</v>
      </c>
      <c r="R44" s="130"/>
      <c r="S44" s="91">
        <f t="shared" si="41"/>
        <v>0</v>
      </c>
      <c r="T44" s="7"/>
      <c r="U44" s="12"/>
      <c r="V44" s="12"/>
      <c r="W44" s="137">
        <f t="shared" ref="W44:W52" si="71">SUM(U44:V44)</f>
        <v>0</v>
      </c>
      <c r="X44" s="45"/>
      <c r="Y44" s="91">
        <f t="shared" si="43"/>
        <v>0</v>
      </c>
      <c r="Z44" s="12"/>
      <c r="AA44" s="12"/>
      <c r="AB44" s="12"/>
      <c r="AC44" s="20">
        <f t="shared" ref="AC44:AC52" si="72">SUM(AA44:AB44)</f>
        <v>0</v>
      </c>
      <c r="AD44" s="120"/>
      <c r="AE44" s="91">
        <f t="shared" si="45"/>
        <v>0</v>
      </c>
      <c r="AF44" s="12"/>
      <c r="AG44" s="12"/>
      <c r="AH44" s="12"/>
      <c r="AI44" s="121">
        <f t="shared" ref="AI44:AI52" si="73">SUM(AG44:AH44)</f>
        <v>0</v>
      </c>
      <c r="AJ44" s="45"/>
      <c r="AK44" s="91">
        <f t="shared" si="47"/>
        <v>0</v>
      </c>
      <c r="AL44" s="12"/>
      <c r="AM44" s="12"/>
      <c r="AN44" s="12"/>
      <c r="AO44" s="110">
        <f t="shared" ref="AO44:AO52" si="74">SUM(AM44:AN44)</f>
        <v>0</v>
      </c>
      <c r="AP44" s="120"/>
      <c r="AQ44" s="91">
        <f t="shared" si="49"/>
        <v>0</v>
      </c>
      <c r="AR44" s="12"/>
      <c r="AS44" s="12"/>
      <c r="AT44" s="12"/>
      <c r="AU44" s="121">
        <f t="shared" ref="AU44:AU52" si="75">SUM(AS44:AT44)</f>
        <v>0</v>
      </c>
      <c r="AV44" s="45"/>
      <c r="AW44" s="91">
        <f t="shared" si="51"/>
        <v>0</v>
      </c>
      <c r="AX44" s="12"/>
      <c r="AY44" s="12"/>
      <c r="AZ44" s="12"/>
      <c r="BA44" s="110">
        <f t="shared" ref="BA44:BA52" si="76">SUM(AY44:AZ44)</f>
        <v>0</v>
      </c>
      <c r="BB44" s="120"/>
      <c r="BC44" s="91">
        <f t="shared" si="53"/>
        <v>0</v>
      </c>
      <c r="BD44" s="12"/>
      <c r="BE44" s="12"/>
      <c r="BF44" s="12"/>
      <c r="BG44" s="121">
        <f t="shared" ref="BG44:BG52" si="77">SUM(BE44:BF44)</f>
        <v>0</v>
      </c>
      <c r="BH44" s="45"/>
      <c r="BI44" s="91">
        <f t="shared" si="55"/>
        <v>0</v>
      </c>
      <c r="BJ44" s="12"/>
      <c r="BK44" s="12"/>
      <c r="BL44" s="12"/>
      <c r="BM44" s="110">
        <f t="shared" ref="BM44:BM52" si="78">SUM(BK44:BL44)</f>
        <v>0</v>
      </c>
      <c r="BN44" s="120"/>
      <c r="BO44" s="91">
        <f t="shared" si="57"/>
        <v>0</v>
      </c>
      <c r="BP44" s="12"/>
      <c r="BQ44" s="12"/>
      <c r="BR44" s="12"/>
      <c r="BS44" s="121">
        <f t="shared" ref="BS44:BS52" si="79">SUM(BQ44:BR44)</f>
        <v>0</v>
      </c>
      <c r="BT44" s="45"/>
      <c r="BU44" s="91">
        <f t="shared" si="59"/>
        <v>0</v>
      </c>
      <c r="BV44" s="12"/>
      <c r="BW44" s="12"/>
      <c r="BX44" s="12"/>
      <c r="BY44" s="110">
        <f t="shared" ref="BY44:BY52" si="80">SUM(BW44:BX44)</f>
        <v>0</v>
      </c>
      <c r="BZ44" s="120"/>
      <c r="CA44" s="91">
        <f t="shared" si="61"/>
        <v>0</v>
      </c>
      <c r="CB44" s="12"/>
      <c r="CC44" s="12"/>
      <c r="CD44" s="12"/>
      <c r="CE44" s="121">
        <f t="shared" ref="CE44:CE52" si="81">SUM(CC44:CD44)</f>
        <v>0</v>
      </c>
    </row>
    <row r="45" spans="1:84" x14ac:dyDescent="0.2">
      <c r="A45" s="170">
        <v>63</v>
      </c>
      <c r="B45" s="164" t="s">
        <v>62</v>
      </c>
      <c r="C45" s="43"/>
      <c r="D45" s="18">
        <f t="shared" si="1"/>
        <v>0</v>
      </c>
      <c r="E45" s="18">
        <f t="shared" si="16"/>
        <v>0</v>
      </c>
      <c r="F45" s="18">
        <f t="shared" si="67"/>
        <v>0</v>
      </c>
      <c r="G45" s="18">
        <f t="shared" si="68"/>
        <v>0</v>
      </c>
      <c r="H45" s="23">
        <f t="shared" si="69"/>
        <v>0</v>
      </c>
      <c r="I45" s="24" t="str">
        <f t="shared" si="2"/>
        <v/>
      </c>
      <c r="J45" s="165" t="str">
        <f t="shared" si="3"/>
        <v/>
      </c>
      <c r="K45" s="85"/>
      <c r="L45" s="130"/>
      <c r="M45" s="91">
        <f t="shared" si="39"/>
        <v>0</v>
      </c>
      <c r="N45" s="43"/>
      <c r="O45" s="43"/>
      <c r="P45" s="7"/>
      <c r="Q45" s="138">
        <f t="shared" si="70"/>
        <v>0</v>
      </c>
      <c r="R45" s="130"/>
      <c r="S45" s="91">
        <f t="shared" si="41"/>
        <v>0</v>
      </c>
      <c r="T45" s="7"/>
      <c r="U45" s="7"/>
      <c r="V45" s="7"/>
      <c r="W45" s="138">
        <f t="shared" si="71"/>
        <v>0</v>
      </c>
      <c r="X45" s="43"/>
      <c r="Y45" s="91">
        <f t="shared" si="43"/>
        <v>0</v>
      </c>
      <c r="Z45" s="7"/>
      <c r="AA45" s="7"/>
      <c r="AB45" s="7"/>
      <c r="AC45" s="21">
        <f t="shared" si="72"/>
        <v>0</v>
      </c>
      <c r="AD45" s="113"/>
      <c r="AE45" s="91">
        <f t="shared" si="45"/>
        <v>0</v>
      </c>
      <c r="AF45" s="7"/>
      <c r="AG45" s="7"/>
      <c r="AH45" s="7"/>
      <c r="AI45" s="114">
        <f t="shared" si="73"/>
        <v>0</v>
      </c>
      <c r="AJ45" s="43"/>
      <c r="AK45" s="91">
        <f t="shared" si="47"/>
        <v>0</v>
      </c>
      <c r="AL45" s="7"/>
      <c r="AM45" s="7"/>
      <c r="AN45" s="7"/>
      <c r="AO45" s="108">
        <f t="shared" si="74"/>
        <v>0</v>
      </c>
      <c r="AP45" s="113"/>
      <c r="AQ45" s="91">
        <f t="shared" si="49"/>
        <v>0</v>
      </c>
      <c r="AR45" s="7"/>
      <c r="AS45" s="7"/>
      <c r="AT45" s="7"/>
      <c r="AU45" s="114">
        <f t="shared" si="75"/>
        <v>0</v>
      </c>
      <c r="AV45" s="43"/>
      <c r="AW45" s="91">
        <f t="shared" si="51"/>
        <v>0</v>
      </c>
      <c r="AX45" s="7"/>
      <c r="AY45" s="7"/>
      <c r="AZ45" s="7"/>
      <c r="BA45" s="108">
        <f t="shared" si="76"/>
        <v>0</v>
      </c>
      <c r="BB45" s="113"/>
      <c r="BC45" s="91">
        <f t="shared" si="53"/>
        <v>0</v>
      </c>
      <c r="BD45" s="7"/>
      <c r="BE45" s="7"/>
      <c r="BF45" s="7"/>
      <c r="BG45" s="114">
        <f t="shared" si="77"/>
        <v>0</v>
      </c>
      <c r="BH45" s="43"/>
      <c r="BI45" s="91">
        <f t="shared" si="55"/>
        <v>0</v>
      </c>
      <c r="BJ45" s="7"/>
      <c r="BK45" s="7"/>
      <c r="BL45" s="7"/>
      <c r="BM45" s="108">
        <f t="shared" si="78"/>
        <v>0</v>
      </c>
      <c r="BN45" s="113"/>
      <c r="BO45" s="91">
        <f t="shared" si="57"/>
        <v>0</v>
      </c>
      <c r="BP45" s="7"/>
      <c r="BQ45" s="7"/>
      <c r="BR45" s="7"/>
      <c r="BS45" s="114">
        <f t="shared" si="79"/>
        <v>0</v>
      </c>
      <c r="BT45" s="43"/>
      <c r="BU45" s="91">
        <f t="shared" si="59"/>
        <v>0</v>
      </c>
      <c r="BV45" s="7"/>
      <c r="BW45" s="7"/>
      <c r="BX45" s="7"/>
      <c r="BY45" s="108">
        <f t="shared" si="80"/>
        <v>0</v>
      </c>
      <c r="BZ45" s="113"/>
      <c r="CA45" s="91">
        <f t="shared" si="61"/>
        <v>0</v>
      </c>
      <c r="CB45" s="7"/>
      <c r="CC45" s="7"/>
      <c r="CD45" s="7"/>
      <c r="CE45" s="114">
        <f t="shared" si="81"/>
        <v>0</v>
      </c>
    </row>
    <row r="46" spans="1:84" x14ac:dyDescent="0.2">
      <c r="A46" s="170">
        <v>65</v>
      </c>
      <c r="B46" s="164" t="s">
        <v>63</v>
      </c>
      <c r="C46" s="43"/>
      <c r="D46" s="18">
        <f t="shared" si="1"/>
        <v>0</v>
      </c>
      <c r="E46" s="18">
        <f t="shared" si="16"/>
        <v>0</v>
      </c>
      <c r="F46" s="18">
        <f t="shared" si="67"/>
        <v>0</v>
      </c>
      <c r="G46" s="18">
        <f t="shared" si="68"/>
        <v>0</v>
      </c>
      <c r="H46" s="23">
        <f t="shared" si="69"/>
        <v>0</v>
      </c>
      <c r="I46" s="24" t="str">
        <f t="shared" si="2"/>
        <v/>
      </c>
      <c r="J46" s="165" t="str">
        <f t="shared" si="3"/>
        <v/>
      </c>
      <c r="K46" s="85"/>
      <c r="L46" s="130"/>
      <c r="M46" s="91">
        <f t="shared" si="39"/>
        <v>0</v>
      </c>
      <c r="N46" s="43"/>
      <c r="O46" s="43"/>
      <c r="P46" s="7"/>
      <c r="Q46" s="138">
        <f t="shared" si="70"/>
        <v>0</v>
      </c>
      <c r="R46" s="130"/>
      <c r="S46" s="91">
        <f t="shared" si="41"/>
        <v>0</v>
      </c>
      <c r="T46" s="7"/>
      <c r="U46" s="7"/>
      <c r="V46" s="7"/>
      <c r="W46" s="138">
        <f t="shared" si="71"/>
        <v>0</v>
      </c>
      <c r="X46" s="43"/>
      <c r="Y46" s="91">
        <f t="shared" si="43"/>
        <v>0</v>
      </c>
      <c r="Z46" s="7"/>
      <c r="AA46" s="7"/>
      <c r="AB46" s="7"/>
      <c r="AC46" s="21">
        <f t="shared" si="72"/>
        <v>0</v>
      </c>
      <c r="AD46" s="113"/>
      <c r="AE46" s="91">
        <f t="shared" si="45"/>
        <v>0</v>
      </c>
      <c r="AF46" s="7"/>
      <c r="AG46" s="7"/>
      <c r="AH46" s="7"/>
      <c r="AI46" s="114">
        <f t="shared" si="73"/>
        <v>0</v>
      </c>
      <c r="AJ46" s="43"/>
      <c r="AK46" s="91">
        <f t="shared" si="47"/>
        <v>0</v>
      </c>
      <c r="AL46" s="7"/>
      <c r="AM46" s="7"/>
      <c r="AN46" s="7"/>
      <c r="AO46" s="108">
        <f t="shared" si="74"/>
        <v>0</v>
      </c>
      <c r="AP46" s="113"/>
      <c r="AQ46" s="91">
        <f t="shared" si="49"/>
        <v>0</v>
      </c>
      <c r="AR46" s="7"/>
      <c r="AS46" s="7"/>
      <c r="AT46" s="7"/>
      <c r="AU46" s="114">
        <f t="shared" si="75"/>
        <v>0</v>
      </c>
      <c r="AV46" s="43"/>
      <c r="AW46" s="91">
        <f t="shared" si="51"/>
        <v>0</v>
      </c>
      <c r="AX46" s="7"/>
      <c r="AY46" s="7"/>
      <c r="AZ46" s="7"/>
      <c r="BA46" s="108">
        <f t="shared" si="76"/>
        <v>0</v>
      </c>
      <c r="BB46" s="113"/>
      <c r="BC46" s="91">
        <f t="shared" si="53"/>
        <v>0</v>
      </c>
      <c r="BD46" s="7"/>
      <c r="BE46" s="7"/>
      <c r="BF46" s="7"/>
      <c r="BG46" s="114">
        <f t="shared" si="77"/>
        <v>0</v>
      </c>
      <c r="BH46" s="43"/>
      <c r="BI46" s="91">
        <f t="shared" si="55"/>
        <v>0</v>
      </c>
      <c r="BJ46" s="7"/>
      <c r="BK46" s="7"/>
      <c r="BL46" s="7"/>
      <c r="BM46" s="108">
        <f t="shared" si="78"/>
        <v>0</v>
      </c>
      <c r="BN46" s="113"/>
      <c r="BO46" s="91">
        <f t="shared" si="57"/>
        <v>0</v>
      </c>
      <c r="BP46" s="7"/>
      <c r="BQ46" s="7"/>
      <c r="BR46" s="7"/>
      <c r="BS46" s="114">
        <f t="shared" si="79"/>
        <v>0</v>
      </c>
      <c r="BT46" s="43"/>
      <c r="BU46" s="91">
        <f t="shared" si="59"/>
        <v>0</v>
      </c>
      <c r="BV46" s="7"/>
      <c r="BW46" s="7"/>
      <c r="BX46" s="7"/>
      <c r="BY46" s="108">
        <f t="shared" si="80"/>
        <v>0</v>
      </c>
      <c r="BZ46" s="113"/>
      <c r="CA46" s="91">
        <f t="shared" si="61"/>
        <v>0</v>
      </c>
      <c r="CB46" s="7"/>
      <c r="CC46" s="7"/>
      <c r="CD46" s="7"/>
      <c r="CE46" s="114">
        <f t="shared" si="81"/>
        <v>0</v>
      </c>
    </row>
    <row r="47" spans="1:84" x14ac:dyDescent="0.2">
      <c r="A47" s="163">
        <v>66</v>
      </c>
      <c r="B47" s="164" t="s">
        <v>64</v>
      </c>
      <c r="C47" s="43"/>
      <c r="D47" s="18">
        <f t="shared" si="1"/>
        <v>0</v>
      </c>
      <c r="E47" s="18">
        <f t="shared" si="16"/>
        <v>0</v>
      </c>
      <c r="F47" s="18">
        <f t="shared" si="67"/>
        <v>0</v>
      </c>
      <c r="G47" s="18">
        <f t="shared" si="68"/>
        <v>0</v>
      </c>
      <c r="H47" s="23">
        <f t="shared" si="69"/>
        <v>0</v>
      </c>
      <c r="I47" s="24" t="str">
        <f t="shared" si="2"/>
        <v/>
      </c>
      <c r="J47" s="165" t="str">
        <f t="shared" si="3"/>
        <v/>
      </c>
      <c r="K47" s="85"/>
      <c r="L47" s="130"/>
      <c r="M47" s="91">
        <f t="shared" si="39"/>
        <v>0</v>
      </c>
      <c r="N47" s="43"/>
      <c r="O47" s="43"/>
      <c r="P47" s="7"/>
      <c r="Q47" s="138">
        <f t="shared" si="70"/>
        <v>0</v>
      </c>
      <c r="R47" s="130"/>
      <c r="S47" s="91">
        <f t="shared" si="41"/>
        <v>0</v>
      </c>
      <c r="T47" s="7"/>
      <c r="U47" s="7"/>
      <c r="V47" s="7"/>
      <c r="W47" s="138">
        <f t="shared" si="71"/>
        <v>0</v>
      </c>
      <c r="X47" s="43"/>
      <c r="Y47" s="91">
        <f t="shared" si="43"/>
        <v>0</v>
      </c>
      <c r="Z47" s="7"/>
      <c r="AA47" s="7"/>
      <c r="AB47" s="7"/>
      <c r="AC47" s="21">
        <f t="shared" si="72"/>
        <v>0</v>
      </c>
      <c r="AD47" s="113"/>
      <c r="AE47" s="91">
        <f t="shared" si="45"/>
        <v>0</v>
      </c>
      <c r="AF47" s="7"/>
      <c r="AG47" s="7"/>
      <c r="AH47" s="7"/>
      <c r="AI47" s="114">
        <f t="shared" si="73"/>
        <v>0</v>
      </c>
      <c r="AJ47" s="43"/>
      <c r="AK47" s="91">
        <f t="shared" si="47"/>
        <v>0</v>
      </c>
      <c r="AL47" s="7"/>
      <c r="AM47" s="7"/>
      <c r="AN47" s="7"/>
      <c r="AO47" s="108">
        <f t="shared" si="74"/>
        <v>0</v>
      </c>
      <c r="AP47" s="113"/>
      <c r="AQ47" s="91">
        <f t="shared" si="49"/>
        <v>0</v>
      </c>
      <c r="AR47" s="7"/>
      <c r="AS47" s="7"/>
      <c r="AT47" s="7"/>
      <c r="AU47" s="114">
        <f t="shared" si="75"/>
        <v>0</v>
      </c>
      <c r="AV47" s="43"/>
      <c r="AW47" s="91">
        <f t="shared" si="51"/>
        <v>0</v>
      </c>
      <c r="AX47" s="7"/>
      <c r="AY47" s="7"/>
      <c r="AZ47" s="7"/>
      <c r="BA47" s="108">
        <f t="shared" si="76"/>
        <v>0</v>
      </c>
      <c r="BB47" s="113"/>
      <c r="BC47" s="91">
        <f t="shared" si="53"/>
        <v>0</v>
      </c>
      <c r="BD47" s="7"/>
      <c r="BE47" s="7"/>
      <c r="BF47" s="7"/>
      <c r="BG47" s="114">
        <f t="shared" si="77"/>
        <v>0</v>
      </c>
      <c r="BH47" s="43"/>
      <c r="BI47" s="91">
        <f t="shared" si="55"/>
        <v>0</v>
      </c>
      <c r="BJ47" s="7"/>
      <c r="BK47" s="7"/>
      <c r="BL47" s="7"/>
      <c r="BM47" s="108">
        <f t="shared" si="78"/>
        <v>0</v>
      </c>
      <c r="BN47" s="113"/>
      <c r="BO47" s="91">
        <f t="shared" si="57"/>
        <v>0</v>
      </c>
      <c r="BP47" s="7"/>
      <c r="BQ47" s="7"/>
      <c r="BR47" s="7"/>
      <c r="BS47" s="114">
        <f t="shared" si="79"/>
        <v>0</v>
      </c>
      <c r="BT47" s="43"/>
      <c r="BU47" s="91">
        <f t="shared" si="59"/>
        <v>0</v>
      </c>
      <c r="BV47" s="7"/>
      <c r="BW47" s="7"/>
      <c r="BX47" s="7"/>
      <c r="BY47" s="108">
        <f t="shared" si="80"/>
        <v>0</v>
      </c>
      <c r="BZ47" s="113"/>
      <c r="CA47" s="91">
        <f t="shared" si="61"/>
        <v>0</v>
      </c>
      <c r="CB47" s="7"/>
      <c r="CC47" s="7"/>
      <c r="CD47" s="7"/>
      <c r="CE47" s="114">
        <f t="shared" si="81"/>
        <v>0</v>
      </c>
    </row>
    <row r="48" spans="1:84" x14ac:dyDescent="0.2">
      <c r="A48" s="170">
        <v>67</v>
      </c>
      <c r="B48" s="164" t="s">
        <v>65</v>
      </c>
      <c r="C48" s="43"/>
      <c r="D48" s="18">
        <f t="shared" si="1"/>
        <v>0</v>
      </c>
      <c r="E48" s="18">
        <f t="shared" si="16"/>
        <v>0</v>
      </c>
      <c r="F48" s="18">
        <f t="shared" si="67"/>
        <v>0</v>
      </c>
      <c r="G48" s="18">
        <f t="shared" si="68"/>
        <v>0</v>
      </c>
      <c r="H48" s="23">
        <f t="shared" si="69"/>
        <v>0</v>
      </c>
      <c r="I48" s="24" t="str">
        <f t="shared" si="2"/>
        <v/>
      </c>
      <c r="J48" s="165" t="str">
        <f t="shared" si="3"/>
        <v/>
      </c>
      <c r="K48" s="85"/>
      <c r="L48" s="130"/>
      <c r="M48" s="91">
        <f t="shared" si="39"/>
        <v>0</v>
      </c>
      <c r="N48" s="43"/>
      <c r="O48" s="43"/>
      <c r="P48" s="7"/>
      <c r="Q48" s="138">
        <f t="shared" si="70"/>
        <v>0</v>
      </c>
      <c r="R48" s="130"/>
      <c r="S48" s="91">
        <f t="shared" si="41"/>
        <v>0</v>
      </c>
      <c r="T48" s="7"/>
      <c r="U48" s="7"/>
      <c r="V48" s="7"/>
      <c r="W48" s="138">
        <f t="shared" si="71"/>
        <v>0</v>
      </c>
      <c r="X48" s="43"/>
      <c r="Y48" s="91">
        <f t="shared" si="43"/>
        <v>0</v>
      </c>
      <c r="Z48" s="7"/>
      <c r="AA48" s="7"/>
      <c r="AB48" s="7"/>
      <c r="AC48" s="21">
        <f t="shared" si="72"/>
        <v>0</v>
      </c>
      <c r="AD48" s="113"/>
      <c r="AE48" s="91">
        <f t="shared" si="45"/>
        <v>0</v>
      </c>
      <c r="AF48" s="7"/>
      <c r="AG48" s="7"/>
      <c r="AH48" s="7"/>
      <c r="AI48" s="114">
        <f t="shared" si="73"/>
        <v>0</v>
      </c>
      <c r="AJ48" s="43"/>
      <c r="AK48" s="91">
        <f t="shared" si="47"/>
        <v>0</v>
      </c>
      <c r="AL48" s="7"/>
      <c r="AM48" s="7"/>
      <c r="AN48" s="7"/>
      <c r="AO48" s="108">
        <f t="shared" si="74"/>
        <v>0</v>
      </c>
      <c r="AP48" s="113"/>
      <c r="AQ48" s="91">
        <f t="shared" si="49"/>
        <v>0</v>
      </c>
      <c r="AR48" s="7"/>
      <c r="AS48" s="7"/>
      <c r="AT48" s="7"/>
      <c r="AU48" s="114">
        <f t="shared" si="75"/>
        <v>0</v>
      </c>
      <c r="AV48" s="43"/>
      <c r="AW48" s="91">
        <f t="shared" si="51"/>
        <v>0</v>
      </c>
      <c r="AX48" s="7"/>
      <c r="AY48" s="7"/>
      <c r="AZ48" s="7"/>
      <c r="BA48" s="108">
        <f t="shared" si="76"/>
        <v>0</v>
      </c>
      <c r="BB48" s="113"/>
      <c r="BC48" s="91">
        <f t="shared" si="53"/>
        <v>0</v>
      </c>
      <c r="BD48" s="7"/>
      <c r="BE48" s="7"/>
      <c r="BF48" s="7"/>
      <c r="BG48" s="114">
        <f t="shared" si="77"/>
        <v>0</v>
      </c>
      <c r="BH48" s="43"/>
      <c r="BI48" s="91">
        <f t="shared" si="55"/>
        <v>0</v>
      </c>
      <c r="BJ48" s="7"/>
      <c r="BK48" s="7"/>
      <c r="BL48" s="7"/>
      <c r="BM48" s="108">
        <f t="shared" si="78"/>
        <v>0</v>
      </c>
      <c r="BN48" s="113"/>
      <c r="BO48" s="91">
        <f t="shared" si="57"/>
        <v>0</v>
      </c>
      <c r="BP48" s="7"/>
      <c r="BQ48" s="7"/>
      <c r="BR48" s="7"/>
      <c r="BS48" s="114">
        <f t="shared" si="79"/>
        <v>0</v>
      </c>
      <c r="BT48" s="43"/>
      <c r="BU48" s="91">
        <f t="shared" si="59"/>
        <v>0</v>
      </c>
      <c r="BV48" s="7"/>
      <c r="BW48" s="7"/>
      <c r="BX48" s="7"/>
      <c r="BY48" s="108">
        <f t="shared" si="80"/>
        <v>0</v>
      </c>
      <c r="BZ48" s="113"/>
      <c r="CA48" s="91">
        <f t="shared" si="61"/>
        <v>0</v>
      </c>
      <c r="CB48" s="7"/>
      <c r="CC48" s="7"/>
      <c r="CD48" s="7"/>
      <c r="CE48" s="114">
        <f t="shared" si="81"/>
        <v>0</v>
      </c>
    </row>
    <row r="49" spans="1:83" x14ac:dyDescent="0.2">
      <c r="A49" s="163">
        <v>68</v>
      </c>
      <c r="B49" s="164" t="s">
        <v>66</v>
      </c>
      <c r="C49" s="43"/>
      <c r="D49" s="18">
        <f t="shared" si="1"/>
        <v>0</v>
      </c>
      <c r="E49" s="18">
        <f t="shared" si="16"/>
        <v>0</v>
      </c>
      <c r="F49" s="18">
        <f t="shared" si="67"/>
        <v>0</v>
      </c>
      <c r="G49" s="18">
        <f t="shared" si="68"/>
        <v>0</v>
      </c>
      <c r="H49" s="23">
        <f t="shared" si="69"/>
        <v>0</v>
      </c>
      <c r="I49" s="24" t="str">
        <f t="shared" si="2"/>
        <v/>
      </c>
      <c r="J49" s="165" t="str">
        <f t="shared" si="3"/>
        <v/>
      </c>
      <c r="K49" s="85"/>
      <c r="L49" s="130"/>
      <c r="M49" s="91">
        <f t="shared" si="39"/>
        <v>0</v>
      </c>
      <c r="N49" s="43"/>
      <c r="O49" s="43"/>
      <c r="P49" s="7"/>
      <c r="Q49" s="138">
        <f t="shared" si="70"/>
        <v>0</v>
      </c>
      <c r="R49" s="130"/>
      <c r="S49" s="91">
        <f t="shared" si="41"/>
        <v>0</v>
      </c>
      <c r="T49" s="7"/>
      <c r="U49" s="7"/>
      <c r="V49" s="7"/>
      <c r="W49" s="138">
        <f t="shared" si="71"/>
        <v>0</v>
      </c>
      <c r="X49" s="43"/>
      <c r="Y49" s="91">
        <f t="shared" si="43"/>
        <v>0</v>
      </c>
      <c r="Z49" s="7"/>
      <c r="AA49" s="7"/>
      <c r="AB49" s="7"/>
      <c r="AC49" s="21">
        <f t="shared" si="72"/>
        <v>0</v>
      </c>
      <c r="AD49" s="113"/>
      <c r="AE49" s="91">
        <f t="shared" si="45"/>
        <v>0</v>
      </c>
      <c r="AF49" s="7"/>
      <c r="AG49" s="7"/>
      <c r="AH49" s="7"/>
      <c r="AI49" s="114">
        <f t="shared" si="73"/>
        <v>0</v>
      </c>
      <c r="AJ49" s="43"/>
      <c r="AK49" s="91">
        <f t="shared" si="47"/>
        <v>0</v>
      </c>
      <c r="AL49" s="7"/>
      <c r="AM49" s="7"/>
      <c r="AN49" s="7"/>
      <c r="AO49" s="108">
        <f t="shared" si="74"/>
        <v>0</v>
      </c>
      <c r="AP49" s="113"/>
      <c r="AQ49" s="91">
        <f t="shared" si="49"/>
        <v>0</v>
      </c>
      <c r="AR49" s="7"/>
      <c r="AS49" s="7"/>
      <c r="AT49" s="7"/>
      <c r="AU49" s="114">
        <f t="shared" si="75"/>
        <v>0</v>
      </c>
      <c r="AV49" s="43"/>
      <c r="AW49" s="91">
        <f t="shared" si="51"/>
        <v>0</v>
      </c>
      <c r="AX49" s="7"/>
      <c r="AY49" s="7"/>
      <c r="AZ49" s="7"/>
      <c r="BA49" s="108">
        <f t="shared" si="76"/>
        <v>0</v>
      </c>
      <c r="BB49" s="113"/>
      <c r="BC49" s="91">
        <f t="shared" si="53"/>
        <v>0</v>
      </c>
      <c r="BD49" s="7"/>
      <c r="BE49" s="7"/>
      <c r="BF49" s="7"/>
      <c r="BG49" s="114">
        <f t="shared" si="77"/>
        <v>0</v>
      </c>
      <c r="BH49" s="43"/>
      <c r="BI49" s="91">
        <f t="shared" si="55"/>
        <v>0</v>
      </c>
      <c r="BJ49" s="7"/>
      <c r="BK49" s="7"/>
      <c r="BL49" s="7"/>
      <c r="BM49" s="108">
        <f t="shared" si="78"/>
        <v>0</v>
      </c>
      <c r="BN49" s="113"/>
      <c r="BO49" s="91">
        <f t="shared" si="57"/>
        <v>0</v>
      </c>
      <c r="BP49" s="7"/>
      <c r="BQ49" s="7"/>
      <c r="BR49" s="7"/>
      <c r="BS49" s="114">
        <f t="shared" si="79"/>
        <v>0</v>
      </c>
      <c r="BT49" s="43"/>
      <c r="BU49" s="91">
        <f t="shared" si="59"/>
        <v>0</v>
      </c>
      <c r="BV49" s="7"/>
      <c r="BW49" s="7"/>
      <c r="BX49" s="7"/>
      <c r="BY49" s="108">
        <f t="shared" si="80"/>
        <v>0</v>
      </c>
      <c r="BZ49" s="113"/>
      <c r="CA49" s="91">
        <f t="shared" si="61"/>
        <v>0</v>
      </c>
      <c r="CB49" s="7"/>
      <c r="CC49" s="7"/>
      <c r="CD49" s="7"/>
      <c r="CE49" s="114">
        <f t="shared" si="81"/>
        <v>0</v>
      </c>
    </row>
    <row r="50" spans="1:83" x14ac:dyDescent="0.2">
      <c r="A50" s="163">
        <v>697</v>
      </c>
      <c r="B50" s="164" t="s">
        <v>67</v>
      </c>
      <c r="C50" s="43"/>
      <c r="D50" s="18">
        <f t="shared" si="1"/>
        <v>0</v>
      </c>
      <c r="E50" s="18">
        <f t="shared" si="16"/>
        <v>0</v>
      </c>
      <c r="F50" s="18">
        <f t="shared" si="67"/>
        <v>0</v>
      </c>
      <c r="G50" s="18">
        <f t="shared" si="68"/>
        <v>0</v>
      </c>
      <c r="H50" s="23">
        <f t="shared" si="69"/>
        <v>0</v>
      </c>
      <c r="I50" s="24" t="str">
        <f t="shared" si="2"/>
        <v/>
      </c>
      <c r="J50" s="165" t="str">
        <f t="shared" si="3"/>
        <v/>
      </c>
      <c r="K50" s="85"/>
      <c r="L50" s="130"/>
      <c r="M50" s="91">
        <f t="shared" si="39"/>
        <v>0</v>
      </c>
      <c r="N50" s="43"/>
      <c r="O50" s="43"/>
      <c r="P50" s="7"/>
      <c r="Q50" s="138">
        <f t="shared" si="70"/>
        <v>0</v>
      </c>
      <c r="R50" s="130"/>
      <c r="S50" s="91">
        <f t="shared" si="41"/>
        <v>0</v>
      </c>
      <c r="T50" s="7"/>
      <c r="U50" s="7"/>
      <c r="V50" s="7"/>
      <c r="W50" s="138">
        <f t="shared" si="71"/>
        <v>0</v>
      </c>
      <c r="X50" s="43"/>
      <c r="Y50" s="91">
        <f t="shared" si="43"/>
        <v>0</v>
      </c>
      <c r="Z50" s="7"/>
      <c r="AA50" s="7"/>
      <c r="AB50" s="7"/>
      <c r="AC50" s="21">
        <f t="shared" si="72"/>
        <v>0</v>
      </c>
      <c r="AD50" s="113"/>
      <c r="AE50" s="91">
        <f t="shared" si="45"/>
        <v>0</v>
      </c>
      <c r="AF50" s="7"/>
      <c r="AG50" s="7"/>
      <c r="AH50" s="7"/>
      <c r="AI50" s="114">
        <f t="shared" si="73"/>
        <v>0</v>
      </c>
      <c r="AJ50" s="43"/>
      <c r="AK50" s="91">
        <f t="shared" si="47"/>
        <v>0</v>
      </c>
      <c r="AL50" s="7"/>
      <c r="AM50" s="7"/>
      <c r="AN50" s="7"/>
      <c r="AO50" s="108">
        <f t="shared" si="74"/>
        <v>0</v>
      </c>
      <c r="AP50" s="113"/>
      <c r="AQ50" s="91">
        <f t="shared" si="49"/>
        <v>0</v>
      </c>
      <c r="AR50" s="7"/>
      <c r="AS50" s="7"/>
      <c r="AT50" s="7"/>
      <c r="AU50" s="114">
        <f t="shared" si="75"/>
        <v>0</v>
      </c>
      <c r="AV50" s="43"/>
      <c r="AW50" s="91">
        <f t="shared" si="51"/>
        <v>0</v>
      </c>
      <c r="AX50" s="7"/>
      <c r="AY50" s="7"/>
      <c r="AZ50" s="7"/>
      <c r="BA50" s="108">
        <f t="shared" si="76"/>
        <v>0</v>
      </c>
      <c r="BB50" s="113"/>
      <c r="BC50" s="91">
        <f t="shared" si="53"/>
        <v>0</v>
      </c>
      <c r="BD50" s="7"/>
      <c r="BE50" s="7"/>
      <c r="BF50" s="7"/>
      <c r="BG50" s="114">
        <f t="shared" si="77"/>
        <v>0</v>
      </c>
      <c r="BH50" s="43"/>
      <c r="BI50" s="91">
        <f t="shared" si="55"/>
        <v>0</v>
      </c>
      <c r="BJ50" s="7"/>
      <c r="BK50" s="7"/>
      <c r="BL50" s="7"/>
      <c r="BM50" s="108">
        <f t="shared" si="78"/>
        <v>0</v>
      </c>
      <c r="BN50" s="113"/>
      <c r="BO50" s="91">
        <f t="shared" si="57"/>
        <v>0</v>
      </c>
      <c r="BP50" s="7"/>
      <c r="BQ50" s="7"/>
      <c r="BR50" s="7"/>
      <c r="BS50" s="114">
        <f t="shared" si="79"/>
        <v>0</v>
      </c>
      <c r="BT50" s="43"/>
      <c r="BU50" s="91">
        <f t="shared" si="59"/>
        <v>0</v>
      </c>
      <c r="BV50" s="7"/>
      <c r="BW50" s="7"/>
      <c r="BX50" s="7"/>
      <c r="BY50" s="108">
        <f t="shared" si="80"/>
        <v>0</v>
      </c>
      <c r="BZ50" s="113"/>
      <c r="CA50" s="91">
        <f t="shared" si="61"/>
        <v>0</v>
      </c>
      <c r="CB50" s="7"/>
      <c r="CC50" s="7"/>
      <c r="CD50" s="7"/>
      <c r="CE50" s="114">
        <f t="shared" si="81"/>
        <v>0</v>
      </c>
    </row>
    <row r="51" spans="1:83" x14ac:dyDescent="0.2">
      <c r="A51" s="170">
        <v>698</v>
      </c>
      <c r="B51" s="164" t="s">
        <v>68</v>
      </c>
      <c r="C51" s="43"/>
      <c r="D51" s="18">
        <f t="shared" si="1"/>
        <v>0</v>
      </c>
      <c r="E51" s="18">
        <f t="shared" si="16"/>
        <v>0</v>
      </c>
      <c r="F51" s="18">
        <f t="shared" si="67"/>
        <v>0</v>
      </c>
      <c r="G51" s="18">
        <f t="shared" si="68"/>
        <v>0</v>
      </c>
      <c r="H51" s="23">
        <f t="shared" si="69"/>
        <v>0</v>
      </c>
      <c r="I51" s="24" t="str">
        <f t="shared" si="2"/>
        <v/>
      </c>
      <c r="J51" s="165" t="str">
        <f t="shared" si="3"/>
        <v/>
      </c>
      <c r="K51" s="85"/>
      <c r="L51" s="130"/>
      <c r="M51" s="91">
        <f t="shared" si="39"/>
        <v>0</v>
      </c>
      <c r="N51" s="43"/>
      <c r="O51" s="43"/>
      <c r="P51" s="7"/>
      <c r="Q51" s="138">
        <f t="shared" si="70"/>
        <v>0</v>
      </c>
      <c r="R51" s="130"/>
      <c r="S51" s="91">
        <f t="shared" si="41"/>
        <v>0</v>
      </c>
      <c r="T51" s="7"/>
      <c r="U51" s="7"/>
      <c r="V51" s="7"/>
      <c r="W51" s="138">
        <f t="shared" si="71"/>
        <v>0</v>
      </c>
      <c r="X51" s="43"/>
      <c r="Y51" s="91">
        <f t="shared" si="43"/>
        <v>0</v>
      </c>
      <c r="Z51" s="7"/>
      <c r="AA51" s="7"/>
      <c r="AB51" s="7"/>
      <c r="AC51" s="21">
        <f t="shared" si="72"/>
        <v>0</v>
      </c>
      <c r="AD51" s="113"/>
      <c r="AE51" s="91">
        <f t="shared" si="45"/>
        <v>0</v>
      </c>
      <c r="AF51" s="7"/>
      <c r="AG51" s="7"/>
      <c r="AH51" s="7"/>
      <c r="AI51" s="114">
        <f t="shared" si="73"/>
        <v>0</v>
      </c>
      <c r="AJ51" s="43"/>
      <c r="AK51" s="91">
        <f t="shared" si="47"/>
        <v>0</v>
      </c>
      <c r="AL51" s="7"/>
      <c r="AM51" s="7"/>
      <c r="AN51" s="7"/>
      <c r="AO51" s="108">
        <f t="shared" si="74"/>
        <v>0</v>
      </c>
      <c r="AP51" s="113"/>
      <c r="AQ51" s="91">
        <f t="shared" si="49"/>
        <v>0</v>
      </c>
      <c r="AR51" s="7"/>
      <c r="AS51" s="7"/>
      <c r="AT51" s="7"/>
      <c r="AU51" s="114">
        <f t="shared" si="75"/>
        <v>0</v>
      </c>
      <c r="AV51" s="43"/>
      <c r="AW51" s="91">
        <f t="shared" si="51"/>
        <v>0</v>
      </c>
      <c r="AX51" s="7"/>
      <c r="AY51" s="7"/>
      <c r="AZ51" s="7"/>
      <c r="BA51" s="108">
        <f t="shared" si="76"/>
        <v>0</v>
      </c>
      <c r="BB51" s="113"/>
      <c r="BC51" s="91">
        <f t="shared" si="53"/>
        <v>0</v>
      </c>
      <c r="BD51" s="7"/>
      <c r="BE51" s="7"/>
      <c r="BF51" s="7"/>
      <c r="BG51" s="114">
        <f t="shared" si="77"/>
        <v>0</v>
      </c>
      <c r="BH51" s="43"/>
      <c r="BI51" s="91">
        <f t="shared" si="55"/>
        <v>0</v>
      </c>
      <c r="BJ51" s="7"/>
      <c r="BK51" s="7"/>
      <c r="BL51" s="7"/>
      <c r="BM51" s="108">
        <f t="shared" si="78"/>
        <v>0</v>
      </c>
      <c r="BN51" s="113"/>
      <c r="BO51" s="91">
        <f t="shared" si="57"/>
        <v>0</v>
      </c>
      <c r="BP51" s="7"/>
      <c r="BQ51" s="7"/>
      <c r="BR51" s="7"/>
      <c r="BS51" s="114">
        <f t="shared" si="79"/>
        <v>0</v>
      </c>
      <c r="BT51" s="43"/>
      <c r="BU51" s="91">
        <f t="shared" si="59"/>
        <v>0</v>
      </c>
      <c r="BV51" s="7"/>
      <c r="BW51" s="7"/>
      <c r="BX51" s="7"/>
      <c r="BY51" s="108">
        <f t="shared" si="80"/>
        <v>0</v>
      </c>
      <c r="BZ51" s="113"/>
      <c r="CA51" s="91">
        <f t="shared" si="61"/>
        <v>0</v>
      </c>
      <c r="CB51" s="7"/>
      <c r="CC51" s="7"/>
      <c r="CD51" s="7"/>
      <c r="CE51" s="114">
        <f t="shared" si="81"/>
        <v>0</v>
      </c>
    </row>
    <row r="52" spans="1:83" s="94" customFormat="1" x14ac:dyDescent="0.2">
      <c r="A52" s="169" t="s">
        <v>69</v>
      </c>
      <c r="B52" s="164"/>
      <c r="C52" s="43"/>
      <c r="D52" s="18">
        <f t="shared" si="1"/>
        <v>0</v>
      </c>
      <c r="E52" s="18">
        <f t="shared" si="16"/>
        <v>0</v>
      </c>
      <c r="F52" s="18">
        <f t="shared" si="67"/>
        <v>0</v>
      </c>
      <c r="G52" s="18">
        <f t="shared" si="68"/>
        <v>0</v>
      </c>
      <c r="H52" s="23">
        <f t="shared" si="69"/>
        <v>0</v>
      </c>
      <c r="I52" s="24" t="str">
        <f t="shared" si="2"/>
        <v/>
      </c>
      <c r="J52" s="165" t="str">
        <f t="shared" si="3"/>
        <v/>
      </c>
      <c r="K52" s="85"/>
      <c r="L52" s="130"/>
      <c r="M52" s="91">
        <f t="shared" si="39"/>
        <v>0</v>
      </c>
      <c r="N52" s="43"/>
      <c r="O52" s="43"/>
      <c r="P52" s="7"/>
      <c r="Q52" s="138">
        <f t="shared" si="70"/>
        <v>0</v>
      </c>
      <c r="R52" s="130"/>
      <c r="S52" s="91">
        <f t="shared" si="41"/>
        <v>0</v>
      </c>
      <c r="T52" s="7"/>
      <c r="U52" s="7"/>
      <c r="V52" s="7"/>
      <c r="W52" s="138">
        <f t="shared" si="71"/>
        <v>0</v>
      </c>
      <c r="X52" s="43"/>
      <c r="Y52" s="91">
        <f t="shared" si="43"/>
        <v>0</v>
      </c>
      <c r="Z52" s="7"/>
      <c r="AA52" s="7"/>
      <c r="AB52" s="7"/>
      <c r="AC52" s="129">
        <f t="shared" si="72"/>
        <v>0</v>
      </c>
      <c r="AD52" s="113"/>
      <c r="AE52" s="91">
        <f t="shared" si="45"/>
        <v>0</v>
      </c>
      <c r="AF52" s="7"/>
      <c r="AG52" s="7"/>
      <c r="AH52" s="7"/>
      <c r="AI52" s="123">
        <f t="shared" si="73"/>
        <v>0</v>
      </c>
      <c r="AJ52" s="43"/>
      <c r="AK52" s="91">
        <f t="shared" si="47"/>
        <v>0</v>
      </c>
      <c r="AL52" s="7"/>
      <c r="AM52" s="7"/>
      <c r="AN52" s="7"/>
      <c r="AO52" s="111">
        <f t="shared" si="74"/>
        <v>0</v>
      </c>
      <c r="AP52" s="113"/>
      <c r="AQ52" s="91">
        <f t="shared" si="49"/>
        <v>0</v>
      </c>
      <c r="AR52" s="7"/>
      <c r="AS52" s="7"/>
      <c r="AT52" s="7"/>
      <c r="AU52" s="123">
        <f t="shared" si="75"/>
        <v>0</v>
      </c>
      <c r="AV52" s="43"/>
      <c r="AW52" s="91">
        <f t="shared" si="51"/>
        <v>0</v>
      </c>
      <c r="AX52" s="7"/>
      <c r="AY52" s="7"/>
      <c r="AZ52" s="7"/>
      <c r="BA52" s="111">
        <f t="shared" si="76"/>
        <v>0</v>
      </c>
      <c r="BB52" s="113"/>
      <c r="BC52" s="91">
        <f t="shared" si="53"/>
        <v>0</v>
      </c>
      <c r="BD52" s="7"/>
      <c r="BE52" s="7"/>
      <c r="BF52" s="7"/>
      <c r="BG52" s="123">
        <f t="shared" si="77"/>
        <v>0</v>
      </c>
      <c r="BH52" s="43"/>
      <c r="BI52" s="91">
        <f t="shared" si="55"/>
        <v>0</v>
      </c>
      <c r="BJ52" s="7"/>
      <c r="BK52" s="7"/>
      <c r="BL52" s="7"/>
      <c r="BM52" s="111">
        <f t="shared" si="78"/>
        <v>0</v>
      </c>
      <c r="BN52" s="113"/>
      <c r="BO52" s="91">
        <f t="shared" si="57"/>
        <v>0</v>
      </c>
      <c r="BP52" s="7"/>
      <c r="BQ52" s="7"/>
      <c r="BR52" s="7"/>
      <c r="BS52" s="123">
        <f t="shared" si="79"/>
        <v>0</v>
      </c>
      <c r="BT52" s="43"/>
      <c r="BU52" s="91">
        <f t="shared" si="59"/>
        <v>0</v>
      </c>
      <c r="BV52" s="7"/>
      <c r="BW52" s="7"/>
      <c r="BX52" s="7"/>
      <c r="BY52" s="111">
        <f t="shared" si="80"/>
        <v>0</v>
      </c>
      <c r="BZ52" s="113"/>
      <c r="CA52" s="91">
        <f t="shared" si="61"/>
        <v>0</v>
      </c>
      <c r="CB52" s="7"/>
      <c r="CC52" s="7"/>
      <c r="CD52" s="7"/>
      <c r="CE52" s="123">
        <f t="shared" si="81"/>
        <v>0</v>
      </c>
    </row>
    <row r="53" spans="1:83" x14ac:dyDescent="0.2">
      <c r="A53" s="506" t="s">
        <v>70</v>
      </c>
      <c r="B53" s="507"/>
      <c r="C53" s="92">
        <f t="shared" ref="C53:H53" si="82">SUM(C44:C52)</f>
        <v>0</v>
      </c>
      <c r="D53" s="92">
        <f t="shared" si="82"/>
        <v>0</v>
      </c>
      <c r="E53" s="92">
        <f t="shared" si="82"/>
        <v>0</v>
      </c>
      <c r="F53" s="10">
        <f t="shared" si="82"/>
        <v>0</v>
      </c>
      <c r="G53" s="10">
        <f t="shared" si="82"/>
        <v>0</v>
      </c>
      <c r="H53" s="54">
        <f t="shared" si="82"/>
        <v>0</v>
      </c>
      <c r="I53" s="24" t="str">
        <f t="shared" si="2"/>
        <v/>
      </c>
      <c r="J53" s="165" t="str">
        <f t="shared" si="3"/>
        <v/>
      </c>
      <c r="K53" s="153"/>
      <c r="L53" s="139">
        <f t="shared" ref="L53:AX53" si="83">SUM(L44:L52)</f>
        <v>0</v>
      </c>
      <c r="M53" s="92">
        <f>SUM(M44:M52)</f>
        <v>0</v>
      </c>
      <c r="N53" s="92">
        <f t="shared" si="83"/>
        <v>0</v>
      </c>
      <c r="O53" s="92">
        <f t="shared" si="83"/>
        <v>0</v>
      </c>
      <c r="P53" s="10">
        <f t="shared" si="83"/>
        <v>0</v>
      </c>
      <c r="Q53" s="140">
        <f t="shared" si="83"/>
        <v>0</v>
      </c>
      <c r="R53" s="139">
        <f t="shared" si="83"/>
        <v>0</v>
      </c>
      <c r="S53" s="92">
        <f>SUM(S44:S52)</f>
        <v>0</v>
      </c>
      <c r="T53" s="10">
        <f t="shared" si="83"/>
        <v>0</v>
      </c>
      <c r="U53" s="10">
        <f t="shared" si="83"/>
        <v>0</v>
      </c>
      <c r="V53" s="10">
        <f t="shared" si="83"/>
        <v>0</v>
      </c>
      <c r="W53" s="140">
        <f t="shared" si="83"/>
        <v>0</v>
      </c>
      <c r="X53" s="92">
        <f t="shared" si="83"/>
        <v>0</v>
      </c>
      <c r="Y53" s="92">
        <f>SUM(Y44:Y52)</f>
        <v>0</v>
      </c>
      <c r="Z53" s="10">
        <f t="shared" si="83"/>
        <v>0</v>
      </c>
      <c r="AA53" s="10">
        <f t="shared" si="83"/>
        <v>0</v>
      </c>
      <c r="AB53" s="10">
        <f t="shared" si="83"/>
        <v>0</v>
      </c>
      <c r="AC53" s="54">
        <f t="shared" si="83"/>
        <v>0</v>
      </c>
      <c r="AD53" s="122">
        <f t="shared" si="83"/>
        <v>0</v>
      </c>
      <c r="AE53" s="92">
        <f>SUM(AE44:AE52)</f>
        <v>0</v>
      </c>
      <c r="AF53" s="10">
        <f t="shared" si="83"/>
        <v>0</v>
      </c>
      <c r="AG53" s="10">
        <f t="shared" si="83"/>
        <v>0</v>
      </c>
      <c r="AH53" s="10">
        <f t="shared" si="83"/>
        <v>0</v>
      </c>
      <c r="AI53" s="123">
        <f t="shared" si="83"/>
        <v>0</v>
      </c>
      <c r="AJ53" s="92">
        <f t="shared" si="83"/>
        <v>0</v>
      </c>
      <c r="AK53" s="92">
        <f>SUM(AK44:AK52)</f>
        <v>0</v>
      </c>
      <c r="AL53" s="10">
        <f t="shared" si="83"/>
        <v>0</v>
      </c>
      <c r="AM53" s="10">
        <f t="shared" si="83"/>
        <v>0</v>
      </c>
      <c r="AN53" s="10">
        <f t="shared" si="83"/>
        <v>0</v>
      </c>
      <c r="AO53" s="111">
        <f t="shared" si="83"/>
        <v>0</v>
      </c>
      <c r="AP53" s="122">
        <f t="shared" si="83"/>
        <v>0</v>
      </c>
      <c r="AQ53" s="92">
        <f>SUM(AQ44:AQ52)</f>
        <v>0</v>
      </c>
      <c r="AR53" s="10">
        <f t="shared" si="83"/>
        <v>0</v>
      </c>
      <c r="AS53" s="10">
        <f t="shared" si="83"/>
        <v>0</v>
      </c>
      <c r="AT53" s="10">
        <f t="shared" si="83"/>
        <v>0</v>
      </c>
      <c r="AU53" s="123">
        <f t="shared" si="83"/>
        <v>0</v>
      </c>
      <c r="AV53" s="92">
        <f t="shared" si="83"/>
        <v>0</v>
      </c>
      <c r="AW53" s="92">
        <f>SUM(AW44:AW52)</f>
        <v>0</v>
      </c>
      <c r="AX53" s="10">
        <f t="shared" si="83"/>
        <v>0</v>
      </c>
      <c r="AY53" s="10">
        <f t="shared" ref="AY53:CE53" si="84">SUM(AY44:AY52)</f>
        <v>0</v>
      </c>
      <c r="AZ53" s="10">
        <f t="shared" si="84"/>
        <v>0</v>
      </c>
      <c r="BA53" s="111">
        <f t="shared" si="84"/>
        <v>0</v>
      </c>
      <c r="BB53" s="122">
        <f t="shared" si="84"/>
        <v>0</v>
      </c>
      <c r="BC53" s="92">
        <f>SUM(BC44:BC52)</f>
        <v>0</v>
      </c>
      <c r="BD53" s="10">
        <f t="shared" si="84"/>
        <v>0</v>
      </c>
      <c r="BE53" s="10">
        <f t="shared" si="84"/>
        <v>0</v>
      </c>
      <c r="BF53" s="10">
        <f t="shared" si="84"/>
        <v>0</v>
      </c>
      <c r="BG53" s="123">
        <f t="shared" si="84"/>
        <v>0</v>
      </c>
      <c r="BH53" s="92">
        <f t="shared" si="84"/>
        <v>0</v>
      </c>
      <c r="BI53" s="92">
        <f>SUM(BI44:BI52)</f>
        <v>0</v>
      </c>
      <c r="BJ53" s="10">
        <f t="shared" si="84"/>
        <v>0</v>
      </c>
      <c r="BK53" s="10">
        <f t="shared" si="84"/>
        <v>0</v>
      </c>
      <c r="BL53" s="10">
        <f t="shared" si="84"/>
        <v>0</v>
      </c>
      <c r="BM53" s="111">
        <f t="shared" si="84"/>
        <v>0</v>
      </c>
      <c r="BN53" s="122">
        <f t="shared" si="84"/>
        <v>0</v>
      </c>
      <c r="BO53" s="92">
        <f>SUM(BO44:BO52)</f>
        <v>0</v>
      </c>
      <c r="BP53" s="10">
        <f t="shared" si="84"/>
        <v>0</v>
      </c>
      <c r="BQ53" s="10">
        <f t="shared" si="84"/>
        <v>0</v>
      </c>
      <c r="BR53" s="10">
        <f t="shared" si="84"/>
        <v>0</v>
      </c>
      <c r="BS53" s="123">
        <f t="shared" si="84"/>
        <v>0</v>
      </c>
      <c r="BT53" s="92">
        <f t="shared" si="84"/>
        <v>0</v>
      </c>
      <c r="BU53" s="92">
        <f>SUM(BU44:BU52)</f>
        <v>0</v>
      </c>
      <c r="BV53" s="10">
        <f t="shared" si="84"/>
        <v>0</v>
      </c>
      <c r="BW53" s="10">
        <f t="shared" si="84"/>
        <v>0</v>
      </c>
      <c r="BX53" s="10">
        <f t="shared" si="84"/>
        <v>0</v>
      </c>
      <c r="BY53" s="111">
        <f t="shared" si="84"/>
        <v>0</v>
      </c>
      <c r="BZ53" s="122">
        <f t="shared" si="84"/>
        <v>0</v>
      </c>
      <c r="CA53" s="92">
        <f>SUM(CA44:CA52)</f>
        <v>0</v>
      </c>
      <c r="CB53" s="10">
        <f t="shared" si="84"/>
        <v>0</v>
      </c>
      <c r="CC53" s="10">
        <f t="shared" si="84"/>
        <v>0</v>
      </c>
      <c r="CD53" s="10">
        <f t="shared" si="84"/>
        <v>0</v>
      </c>
      <c r="CE53" s="123">
        <f t="shared" si="84"/>
        <v>0</v>
      </c>
    </row>
    <row r="54" spans="1:83" ht="13.5" thickBot="1" x14ac:dyDescent="0.25">
      <c r="A54" s="190" t="s">
        <v>71</v>
      </c>
      <c r="B54" s="187"/>
      <c r="C54" s="22">
        <f t="shared" ref="C54:H54" si="85">C43-C53</f>
        <v>0</v>
      </c>
      <c r="D54" s="50">
        <f t="shared" si="85"/>
        <v>0</v>
      </c>
      <c r="E54" s="50">
        <f t="shared" si="85"/>
        <v>0</v>
      </c>
      <c r="F54" s="50">
        <f t="shared" si="85"/>
        <v>0</v>
      </c>
      <c r="G54" s="50">
        <f t="shared" si="85"/>
        <v>0</v>
      </c>
      <c r="H54" s="13">
        <f t="shared" si="85"/>
        <v>0</v>
      </c>
      <c r="I54" s="183" t="str">
        <f t="shared" si="2"/>
        <v/>
      </c>
      <c r="J54" s="184" t="str">
        <f t="shared" si="3"/>
        <v/>
      </c>
      <c r="K54" s="153"/>
      <c r="L54" s="143">
        <f t="shared" ref="L54:T54" si="86">L43-L53</f>
        <v>0</v>
      </c>
      <c r="M54" s="50">
        <f>M43-M53</f>
        <v>0</v>
      </c>
      <c r="N54" s="50">
        <f t="shared" si="86"/>
        <v>0</v>
      </c>
      <c r="O54" s="50">
        <f t="shared" si="86"/>
        <v>0</v>
      </c>
      <c r="P54" s="22">
        <f t="shared" si="86"/>
        <v>0</v>
      </c>
      <c r="Q54" s="144">
        <f t="shared" si="86"/>
        <v>0</v>
      </c>
      <c r="R54" s="143">
        <f t="shared" si="86"/>
        <v>0</v>
      </c>
      <c r="S54" s="50">
        <f>S43-S53</f>
        <v>0</v>
      </c>
      <c r="T54" s="22">
        <f t="shared" si="86"/>
        <v>0</v>
      </c>
      <c r="U54" s="22">
        <f t="shared" ref="U54:BF54" si="87">U43-U53</f>
        <v>0</v>
      </c>
      <c r="V54" s="22">
        <f t="shared" si="87"/>
        <v>0</v>
      </c>
      <c r="W54" s="144">
        <f t="shared" si="87"/>
        <v>0</v>
      </c>
      <c r="X54" s="50">
        <f t="shared" si="87"/>
        <v>0</v>
      </c>
      <c r="Y54" s="50">
        <f>Y43-Y53</f>
        <v>0</v>
      </c>
      <c r="Z54" s="22">
        <f t="shared" si="87"/>
        <v>0</v>
      </c>
      <c r="AA54" s="22">
        <f t="shared" si="87"/>
        <v>0</v>
      </c>
      <c r="AB54" s="22">
        <f t="shared" si="87"/>
        <v>0</v>
      </c>
      <c r="AC54" s="52">
        <f t="shared" si="87"/>
        <v>0</v>
      </c>
      <c r="AD54" s="125">
        <f t="shared" si="87"/>
        <v>0</v>
      </c>
      <c r="AE54" s="50">
        <f>AE43-AE53</f>
        <v>0</v>
      </c>
      <c r="AF54" s="22">
        <f t="shared" si="87"/>
        <v>0</v>
      </c>
      <c r="AG54" s="22">
        <f t="shared" si="87"/>
        <v>0</v>
      </c>
      <c r="AH54" s="22">
        <f t="shared" si="87"/>
        <v>0</v>
      </c>
      <c r="AI54" s="126">
        <f t="shared" si="87"/>
        <v>0</v>
      </c>
      <c r="AJ54" s="50">
        <f t="shared" si="87"/>
        <v>0</v>
      </c>
      <c r="AK54" s="50">
        <f>AK43-AK53</f>
        <v>0</v>
      </c>
      <c r="AL54" s="22">
        <f t="shared" si="87"/>
        <v>0</v>
      </c>
      <c r="AM54" s="22">
        <f t="shared" si="87"/>
        <v>0</v>
      </c>
      <c r="AN54" s="22">
        <f t="shared" si="87"/>
        <v>0</v>
      </c>
      <c r="AO54" s="14">
        <f t="shared" si="87"/>
        <v>0</v>
      </c>
      <c r="AP54" s="125">
        <f t="shared" si="87"/>
        <v>0</v>
      </c>
      <c r="AQ54" s="50">
        <f>AQ43-AQ53</f>
        <v>0</v>
      </c>
      <c r="AR54" s="22">
        <f t="shared" si="87"/>
        <v>0</v>
      </c>
      <c r="AS54" s="22">
        <f t="shared" si="87"/>
        <v>0</v>
      </c>
      <c r="AT54" s="22">
        <f t="shared" si="87"/>
        <v>0</v>
      </c>
      <c r="AU54" s="126">
        <f t="shared" si="87"/>
        <v>0</v>
      </c>
      <c r="AV54" s="50">
        <f t="shared" si="87"/>
        <v>0</v>
      </c>
      <c r="AW54" s="50">
        <f>AW43-AW53</f>
        <v>0</v>
      </c>
      <c r="AX54" s="22">
        <f t="shared" si="87"/>
        <v>0</v>
      </c>
      <c r="AY54" s="22">
        <f t="shared" si="87"/>
        <v>0</v>
      </c>
      <c r="AZ54" s="22">
        <f t="shared" si="87"/>
        <v>0</v>
      </c>
      <c r="BA54" s="14">
        <f t="shared" si="87"/>
        <v>0</v>
      </c>
      <c r="BB54" s="125">
        <f t="shared" si="87"/>
        <v>0</v>
      </c>
      <c r="BC54" s="50">
        <f>BC43-BC53</f>
        <v>0</v>
      </c>
      <c r="BD54" s="22">
        <f t="shared" si="87"/>
        <v>0</v>
      </c>
      <c r="BE54" s="22">
        <f t="shared" si="87"/>
        <v>0</v>
      </c>
      <c r="BF54" s="22">
        <f t="shared" si="87"/>
        <v>0</v>
      </c>
      <c r="BG54" s="126">
        <f t="shared" ref="BG54:CE54" si="88">BG43-BG53</f>
        <v>0</v>
      </c>
      <c r="BH54" s="50">
        <f t="shared" si="88"/>
        <v>0</v>
      </c>
      <c r="BI54" s="50">
        <f>BI43-BI53</f>
        <v>0</v>
      </c>
      <c r="BJ54" s="22">
        <f t="shared" si="88"/>
        <v>0</v>
      </c>
      <c r="BK54" s="22">
        <f t="shared" si="88"/>
        <v>0</v>
      </c>
      <c r="BL54" s="22">
        <f t="shared" si="88"/>
        <v>0</v>
      </c>
      <c r="BM54" s="14">
        <f t="shared" si="88"/>
        <v>0</v>
      </c>
      <c r="BN54" s="125">
        <f t="shared" si="88"/>
        <v>0</v>
      </c>
      <c r="BO54" s="50">
        <f>BO43-BO53</f>
        <v>0</v>
      </c>
      <c r="BP54" s="22">
        <f t="shared" si="88"/>
        <v>0</v>
      </c>
      <c r="BQ54" s="22">
        <f t="shared" si="88"/>
        <v>0</v>
      </c>
      <c r="BR54" s="22">
        <f t="shared" si="88"/>
        <v>0</v>
      </c>
      <c r="BS54" s="126">
        <f t="shared" si="88"/>
        <v>0</v>
      </c>
      <c r="BT54" s="50">
        <f t="shared" si="88"/>
        <v>0</v>
      </c>
      <c r="BU54" s="50">
        <f>BU43-BU53</f>
        <v>0</v>
      </c>
      <c r="BV54" s="22">
        <f t="shared" si="88"/>
        <v>0</v>
      </c>
      <c r="BW54" s="22">
        <f t="shared" si="88"/>
        <v>0</v>
      </c>
      <c r="BX54" s="22">
        <f t="shared" si="88"/>
        <v>0</v>
      </c>
      <c r="BY54" s="14">
        <f t="shared" si="88"/>
        <v>0</v>
      </c>
      <c r="BZ54" s="125">
        <f t="shared" si="88"/>
        <v>0</v>
      </c>
      <c r="CA54" s="50">
        <f>CA43-CA53</f>
        <v>0</v>
      </c>
      <c r="CB54" s="22">
        <f t="shared" si="88"/>
        <v>0</v>
      </c>
      <c r="CC54" s="22">
        <f t="shared" si="88"/>
        <v>0</v>
      </c>
      <c r="CD54" s="22">
        <f t="shared" si="88"/>
        <v>0</v>
      </c>
      <c r="CE54" s="126">
        <f t="shared" si="88"/>
        <v>0</v>
      </c>
    </row>
    <row r="55" spans="1:83" ht="13.5" thickTop="1" x14ac:dyDescent="0.2">
      <c r="A55" s="191" t="s">
        <v>154</v>
      </c>
      <c r="B55" s="186" t="s">
        <v>155</v>
      </c>
      <c r="C55" s="45"/>
      <c r="D55" s="178">
        <f>M55+S55+Y55+AE55+AK55+AQ55+AW55+BC55+BI55+BO55+BU55+CA55</f>
        <v>0</v>
      </c>
      <c r="E55" s="178">
        <f t="shared" ref="E55:E61" si="89">M55+N55+S55+T55+Y55+Z55+AE55+AF55+AK55+AL55+AQ55+AR55+AW55+AX55+BC55+BD55+BI55+BJ55+BO55+BP55+BU55+BV55+CA55+CB55</f>
        <v>0</v>
      </c>
      <c r="F55" s="179">
        <f t="shared" ref="F55:H56" si="90">SUM(O55,U55,AA55,AG55,AM55,AS55,AY55,BE55,BK55,BQ55,BW55,CC55)</f>
        <v>0</v>
      </c>
      <c r="G55" s="179">
        <f t="shared" si="90"/>
        <v>0</v>
      </c>
      <c r="H55" s="180">
        <f t="shared" si="90"/>
        <v>0</v>
      </c>
      <c r="I55" s="181" t="str">
        <f t="shared" si="2"/>
        <v/>
      </c>
      <c r="J55" s="182" t="str">
        <f t="shared" si="3"/>
        <v/>
      </c>
      <c r="K55" s="85"/>
      <c r="L55" s="147"/>
      <c r="M55" s="91">
        <f t="shared" ref="M55:M65" si="91">L55</f>
        <v>0</v>
      </c>
      <c r="N55" s="45"/>
      <c r="O55" s="45"/>
      <c r="P55" s="12"/>
      <c r="Q55" s="131">
        <f t="shared" ref="Q55:Q61" si="92">SUM(O55:P55)</f>
        <v>0</v>
      </c>
      <c r="R55" s="130"/>
      <c r="S55" s="91">
        <f t="shared" ref="S55:S61" si="93">R55</f>
        <v>0</v>
      </c>
      <c r="T55" s="7"/>
      <c r="U55" s="12"/>
      <c r="V55" s="12"/>
      <c r="W55" s="131">
        <f t="shared" ref="W55:W61" si="94">SUM(U55:V55)</f>
        <v>0</v>
      </c>
      <c r="X55" s="45"/>
      <c r="Y55" s="91">
        <f t="shared" ref="Y55:Y61" si="95">X55</f>
        <v>0</v>
      </c>
      <c r="Z55" s="12"/>
      <c r="AA55" s="12"/>
      <c r="AB55" s="12"/>
      <c r="AC55" s="285">
        <f t="shared" ref="AC55:AC61" si="96">SUM(AA55:AB55)</f>
        <v>0</v>
      </c>
      <c r="AD55" s="120"/>
      <c r="AE55" s="91">
        <f t="shared" ref="AE55:AE61" si="97">AD55</f>
        <v>0</v>
      </c>
      <c r="AF55" s="12"/>
      <c r="AG55" s="12"/>
      <c r="AH55" s="12"/>
      <c r="AI55" s="285">
        <f t="shared" ref="AI55:AI61" si="98">SUM(AG55:AH55)</f>
        <v>0</v>
      </c>
      <c r="AJ55" s="45"/>
      <c r="AK55" s="91">
        <f t="shared" ref="AK55:AK61" si="99">AJ55</f>
        <v>0</v>
      </c>
      <c r="AL55" s="12"/>
      <c r="AM55" s="12"/>
      <c r="AN55" s="12"/>
      <c r="AO55" s="285">
        <f t="shared" ref="AO55:AO61" si="100">SUM(AM55:AN55)</f>
        <v>0</v>
      </c>
      <c r="AP55" s="120"/>
      <c r="AQ55" s="91">
        <f t="shared" ref="AQ55:AQ61" si="101">AP55</f>
        <v>0</v>
      </c>
      <c r="AR55" s="12"/>
      <c r="AS55" s="12"/>
      <c r="AT55" s="12"/>
      <c r="AU55" s="285">
        <f t="shared" ref="AU55:AU61" si="102">SUM(AS55:AT55)</f>
        <v>0</v>
      </c>
      <c r="AV55" s="45"/>
      <c r="AW55" s="91">
        <f t="shared" ref="AW55:AW61" si="103">AV55</f>
        <v>0</v>
      </c>
      <c r="AX55" s="12"/>
      <c r="AY55" s="12"/>
      <c r="AZ55" s="12"/>
      <c r="BA55" s="285">
        <f t="shared" ref="BA55:BA61" si="104">SUM(AY55:AZ55)</f>
        <v>0</v>
      </c>
      <c r="BB55" s="120"/>
      <c r="BC55" s="91">
        <f t="shared" ref="BC55:BC61" si="105">BB55</f>
        <v>0</v>
      </c>
      <c r="BD55" s="12"/>
      <c r="BE55" s="12"/>
      <c r="BF55" s="12"/>
      <c r="BG55" s="285">
        <f t="shared" ref="BG55:BG61" si="106">SUM(BE55:BF55)</f>
        <v>0</v>
      </c>
      <c r="BH55" s="45"/>
      <c r="BI55" s="91">
        <f t="shared" ref="BI55:BI61" si="107">BH55</f>
        <v>0</v>
      </c>
      <c r="BJ55" s="12"/>
      <c r="BK55" s="12"/>
      <c r="BL55" s="12"/>
      <c r="BM55" s="285">
        <f t="shared" ref="BM55:BM61" si="108">SUM(BK55:BL55)</f>
        <v>0</v>
      </c>
      <c r="BN55" s="120"/>
      <c r="BO55" s="91">
        <f t="shared" ref="BO55:BO61" si="109">BN55</f>
        <v>0</v>
      </c>
      <c r="BP55" s="12"/>
      <c r="BQ55" s="12"/>
      <c r="BR55" s="12"/>
      <c r="BS55" s="285">
        <f t="shared" ref="BS55:BS61" si="110">SUM(BQ55:BR55)</f>
        <v>0</v>
      </c>
      <c r="BT55" s="45"/>
      <c r="BU55" s="91">
        <f t="shared" ref="BU55:BU61" si="111">BT55</f>
        <v>0</v>
      </c>
      <c r="BV55" s="12"/>
      <c r="BW55" s="12"/>
      <c r="BX55" s="12"/>
      <c r="BY55" s="285">
        <f t="shared" ref="BY55:BY61" si="112">SUM(BW55:BX55)</f>
        <v>0</v>
      </c>
      <c r="BZ55" s="120"/>
      <c r="CA55" s="91">
        <f t="shared" ref="CA55:CA61" si="113">BZ55</f>
        <v>0</v>
      </c>
      <c r="CB55" s="12"/>
      <c r="CC55" s="12"/>
      <c r="CD55" s="12"/>
      <c r="CE55" s="285">
        <f t="shared" ref="CE55:CE61" si="114">SUM(CC55:CD55)</f>
        <v>0</v>
      </c>
    </row>
    <row r="56" spans="1:83" x14ac:dyDescent="0.2">
      <c r="A56" s="191">
        <v>6012</v>
      </c>
      <c r="B56" s="186" t="s">
        <v>156</v>
      </c>
      <c r="C56" s="45"/>
      <c r="D56" s="178">
        <f>M56+S56+Y56+AE56+AK56+AQ56+AW56+BC56+BI56+BO56+BU56+CA56</f>
        <v>0</v>
      </c>
      <c r="E56" s="178">
        <f t="shared" si="89"/>
        <v>0</v>
      </c>
      <c r="F56" s="179">
        <f t="shared" si="90"/>
        <v>0</v>
      </c>
      <c r="G56" s="179">
        <f t="shared" si="90"/>
        <v>0</v>
      </c>
      <c r="H56" s="180">
        <f t="shared" si="90"/>
        <v>0</v>
      </c>
      <c r="I56" s="181" t="str">
        <f t="shared" si="2"/>
        <v/>
      </c>
      <c r="J56" s="182" t="str">
        <f t="shared" si="3"/>
        <v/>
      </c>
      <c r="K56" s="85"/>
      <c r="L56" s="147"/>
      <c r="M56" s="91">
        <f t="shared" si="91"/>
        <v>0</v>
      </c>
      <c r="N56" s="45"/>
      <c r="O56" s="45"/>
      <c r="P56" s="12"/>
      <c r="Q56" s="131">
        <f t="shared" si="92"/>
        <v>0</v>
      </c>
      <c r="R56" s="130"/>
      <c r="S56" s="91">
        <f t="shared" si="93"/>
        <v>0</v>
      </c>
      <c r="T56" s="7"/>
      <c r="U56" s="12"/>
      <c r="V56" s="12"/>
      <c r="W56" s="131">
        <f t="shared" si="94"/>
        <v>0</v>
      </c>
      <c r="X56" s="45"/>
      <c r="Y56" s="91">
        <f t="shared" si="95"/>
        <v>0</v>
      </c>
      <c r="Z56" s="12"/>
      <c r="AA56" s="12"/>
      <c r="AB56" s="12"/>
      <c r="AC56" s="285">
        <f t="shared" si="96"/>
        <v>0</v>
      </c>
      <c r="AD56" s="120"/>
      <c r="AE56" s="91">
        <f t="shared" si="97"/>
        <v>0</v>
      </c>
      <c r="AF56" s="12"/>
      <c r="AG56" s="12"/>
      <c r="AH56" s="12"/>
      <c r="AI56" s="285">
        <f t="shared" si="98"/>
        <v>0</v>
      </c>
      <c r="AJ56" s="45"/>
      <c r="AK56" s="91">
        <f t="shared" si="99"/>
        <v>0</v>
      </c>
      <c r="AL56" s="12"/>
      <c r="AM56" s="12"/>
      <c r="AN56" s="12"/>
      <c r="AO56" s="285">
        <f t="shared" si="100"/>
        <v>0</v>
      </c>
      <c r="AP56" s="120"/>
      <c r="AQ56" s="91">
        <f t="shared" si="101"/>
        <v>0</v>
      </c>
      <c r="AR56" s="12"/>
      <c r="AS56" s="12"/>
      <c r="AT56" s="12"/>
      <c r="AU56" s="285">
        <f t="shared" si="102"/>
        <v>0</v>
      </c>
      <c r="AV56" s="45"/>
      <c r="AW56" s="91">
        <f t="shared" si="103"/>
        <v>0</v>
      </c>
      <c r="AX56" s="12"/>
      <c r="AY56" s="12"/>
      <c r="AZ56" s="12"/>
      <c r="BA56" s="285">
        <f t="shared" si="104"/>
        <v>0</v>
      </c>
      <c r="BB56" s="120"/>
      <c r="BC56" s="91">
        <f t="shared" si="105"/>
        <v>0</v>
      </c>
      <c r="BD56" s="12"/>
      <c r="BE56" s="12"/>
      <c r="BF56" s="12"/>
      <c r="BG56" s="285">
        <f t="shared" si="106"/>
        <v>0</v>
      </c>
      <c r="BH56" s="45"/>
      <c r="BI56" s="91">
        <f t="shared" si="107"/>
        <v>0</v>
      </c>
      <c r="BJ56" s="12"/>
      <c r="BK56" s="12"/>
      <c r="BL56" s="12"/>
      <c r="BM56" s="285">
        <f t="shared" si="108"/>
        <v>0</v>
      </c>
      <c r="BN56" s="120"/>
      <c r="BO56" s="91">
        <f t="shared" si="109"/>
        <v>0</v>
      </c>
      <c r="BP56" s="12"/>
      <c r="BQ56" s="12"/>
      <c r="BR56" s="12"/>
      <c r="BS56" s="285">
        <f t="shared" si="110"/>
        <v>0</v>
      </c>
      <c r="BT56" s="45"/>
      <c r="BU56" s="91">
        <f t="shared" si="111"/>
        <v>0</v>
      </c>
      <c r="BV56" s="12"/>
      <c r="BW56" s="12"/>
      <c r="BX56" s="12"/>
      <c r="BY56" s="285">
        <f t="shared" si="112"/>
        <v>0</v>
      </c>
      <c r="BZ56" s="120"/>
      <c r="CA56" s="91">
        <f t="shared" si="113"/>
        <v>0</v>
      </c>
      <c r="CB56" s="12"/>
      <c r="CC56" s="12"/>
      <c r="CD56" s="12"/>
      <c r="CE56" s="285">
        <f t="shared" si="114"/>
        <v>0</v>
      </c>
    </row>
    <row r="57" spans="1:83" x14ac:dyDescent="0.2">
      <c r="A57" s="191">
        <v>6020</v>
      </c>
      <c r="B57" s="186" t="s">
        <v>145</v>
      </c>
      <c r="C57" s="45"/>
      <c r="D57" s="178">
        <f t="shared" ref="D57:D65" si="115">M57+S57+Y57+AE57+AK57+AQ57+AW57+BC57+BI57+BO57+BU57+CA57</f>
        <v>0</v>
      </c>
      <c r="E57" s="178">
        <f t="shared" si="89"/>
        <v>0</v>
      </c>
      <c r="F57" s="179">
        <f t="shared" ref="F57:H59" si="116">SUM(O57,U57,AA57,AG57,AM57,AS57,AY57,BE57,BK57,BQ57,BW57,CC57)</f>
        <v>0</v>
      </c>
      <c r="G57" s="179">
        <f t="shared" si="116"/>
        <v>0</v>
      </c>
      <c r="H57" s="180">
        <f t="shared" si="116"/>
        <v>0</v>
      </c>
      <c r="I57" s="181" t="str">
        <f t="shared" si="2"/>
        <v/>
      </c>
      <c r="J57" s="182" t="str">
        <f t="shared" si="3"/>
        <v/>
      </c>
      <c r="K57" s="85"/>
      <c r="L57" s="147"/>
      <c r="M57" s="91">
        <f t="shared" si="91"/>
        <v>0</v>
      </c>
      <c r="N57" s="45"/>
      <c r="O57" s="45"/>
      <c r="P57" s="12"/>
      <c r="Q57" s="131">
        <f t="shared" si="92"/>
        <v>0</v>
      </c>
      <c r="R57" s="130"/>
      <c r="S57" s="91">
        <f t="shared" si="93"/>
        <v>0</v>
      </c>
      <c r="T57" s="7"/>
      <c r="U57" s="12"/>
      <c r="V57" s="12"/>
      <c r="W57" s="131">
        <f t="shared" si="94"/>
        <v>0</v>
      </c>
      <c r="X57" s="45"/>
      <c r="Y57" s="91">
        <f t="shared" si="95"/>
        <v>0</v>
      </c>
      <c r="Z57" s="12"/>
      <c r="AA57" s="12"/>
      <c r="AB57" s="12"/>
      <c r="AC57" s="285">
        <f t="shared" si="96"/>
        <v>0</v>
      </c>
      <c r="AD57" s="120"/>
      <c r="AE57" s="91">
        <f t="shared" si="97"/>
        <v>0</v>
      </c>
      <c r="AF57" s="12"/>
      <c r="AG57" s="12"/>
      <c r="AH57" s="12"/>
      <c r="AI57" s="285">
        <f t="shared" si="98"/>
        <v>0</v>
      </c>
      <c r="AJ57" s="45"/>
      <c r="AK57" s="91">
        <f t="shared" si="99"/>
        <v>0</v>
      </c>
      <c r="AL57" s="12"/>
      <c r="AM57" s="12"/>
      <c r="AN57" s="12"/>
      <c r="AO57" s="285">
        <f t="shared" si="100"/>
        <v>0</v>
      </c>
      <c r="AP57" s="120"/>
      <c r="AQ57" s="91">
        <f t="shared" si="101"/>
        <v>0</v>
      </c>
      <c r="AR57" s="12"/>
      <c r="AS57" s="12"/>
      <c r="AT57" s="12"/>
      <c r="AU57" s="285">
        <f t="shared" si="102"/>
        <v>0</v>
      </c>
      <c r="AV57" s="45"/>
      <c r="AW57" s="91">
        <f t="shared" si="103"/>
        <v>0</v>
      </c>
      <c r="AX57" s="12"/>
      <c r="AY57" s="12"/>
      <c r="AZ57" s="12"/>
      <c r="BA57" s="285">
        <f t="shared" si="104"/>
        <v>0</v>
      </c>
      <c r="BB57" s="120"/>
      <c r="BC57" s="91">
        <f t="shared" si="105"/>
        <v>0</v>
      </c>
      <c r="BD57" s="12"/>
      <c r="BE57" s="12"/>
      <c r="BF57" s="12"/>
      <c r="BG57" s="285">
        <f t="shared" si="106"/>
        <v>0</v>
      </c>
      <c r="BH57" s="45"/>
      <c r="BI57" s="91">
        <f t="shared" si="107"/>
        <v>0</v>
      </c>
      <c r="BJ57" s="12"/>
      <c r="BK57" s="12"/>
      <c r="BL57" s="12"/>
      <c r="BM57" s="285">
        <f t="shared" si="108"/>
        <v>0</v>
      </c>
      <c r="BN57" s="120"/>
      <c r="BO57" s="91">
        <f t="shared" si="109"/>
        <v>0</v>
      </c>
      <c r="BP57" s="12"/>
      <c r="BQ57" s="12"/>
      <c r="BR57" s="12"/>
      <c r="BS57" s="285">
        <f t="shared" si="110"/>
        <v>0</v>
      </c>
      <c r="BT57" s="45"/>
      <c r="BU57" s="91">
        <f t="shared" si="111"/>
        <v>0</v>
      </c>
      <c r="BV57" s="12"/>
      <c r="BW57" s="12"/>
      <c r="BX57" s="12"/>
      <c r="BY57" s="285">
        <f t="shared" si="112"/>
        <v>0</v>
      </c>
      <c r="BZ57" s="120"/>
      <c r="CA57" s="91">
        <f t="shared" si="113"/>
        <v>0</v>
      </c>
      <c r="CB57" s="12"/>
      <c r="CC57" s="12"/>
      <c r="CD57" s="12"/>
      <c r="CE57" s="285">
        <f t="shared" si="114"/>
        <v>0</v>
      </c>
    </row>
    <row r="58" spans="1:83" x14ac:dyDescent="0.2">
      <c r="A58" s="293"/>
      <c r="B58" s="294"/>
      <c r="C58" s="45"/>
      <c r="D58" s="178">
        <f t="shared" ref="D58" si="117">M58+S58+Y58+AE58+AK58+AQ58+AW58+BC58+BI58+BO58+BU58+CA58</f>
        <v>0</v>
      </c>
      <c r="E58" s="178">
        <f t="shared" ref="E58" si="118">M58+N58+S58+T58+Y58+Z58+AE58+AF58+AK58+AL58+AQ58+AR58+AW58+AX58+BC58+BD58+BI58+BJ58+BO58+BP58+BU58+BV58+CA58+CB58</f>
        <v>0</v>
      </c>
      <c r="F58" s="179">
        <f t="shared" ref="F58" si="119">SUM(O58,U58,AA58,AG58,AM58,AS58,AY58,BE58,BK58,BQ58,BW58,CC58)</f>
        <v>0</v>
      </c>
      <c r="G58" s="179">
        <f t="shared" ref="G58" si="120">SUM(P58,V58,AB58,AH58,AN58,AT58,AZ58,BF58,BL58,BR58,BX58,CD58)</f>
        <v>0</v>
      </c>
      <c r="H58" s="180">
        <f t="shared" ref="H58" si="121">SUM(Q58,W58,AC58,AI58,AO58,AU58,BA58,BG58,BM58,BS58,BY58,CE58)</f>
        <v>0</v>
      </c>
      <c r="I58" s="181" t="str">
        <f t="shared" ref="I58" si="122">IF(E58+F58=0,"",(F58-E58)/E58)</f>
        <v/>
      </c>
      <c r="J58" s="182" t="str">
        <f t="shared" ref="J58" si="123">IF(C58+H58=0,"",(H58-C58)/C58)</f>
        <v/>
      </c>
      <c r="K58" s="85"/>
      <c r="L58" s="147"/>
      <c r="M58" s="91">
        <f t="shared" ref="M58" si="124">L58</f>
        <v>0</v>
      </c>
      <c r="N58" s="45"/>
      <c r="O58" s="45"/>
      <c r="P58" s="12"/>
      <c r="Q58" s="131">
        <f t="shared" ref="Q58" si="125">SUM(O58:P58)</f>
        <v>0</v>
      </c>
      <c r="R58" s="130"/>
      <c r="S58" s="91">
        <f t="shared" ref="S58" si="126">R58</f>
        <v>0</v>
      </c>
      <c r="T58" s="7"/>
      <c r="U58" s="12"/>
      <c r="V58" s="12"/>
      <c r="W58" s="131">
        <f t="shared" ref="W58" si="127">SUM(U58:V58)</f>
        <v>0</v>
      </c>
      <c r="X58" s="45"/>
      <c r="Y58" s="91">
        <f t="shared" ref="Y58" si="128">X58</f>
        <v>0</v>
      </c>
      <c r="Z58" s="12"/>
      <c r="AA58" s="12"/>
      <c r="AB58" s="12"/>
      <c r="AC58" s="285">
        <f t="shared" ref="AC58" si="129">SUM(AA58:AB58)</f>
        <v>0</v>
      </c>
      <c r="AD58" s="120"/>
      <c r="AE58" s="91">
        <f t="shared" ref="AE58" si="130">AD58</f>
        <v>0</v>
      </c>
      <c r="AF58" s="12"/>
      <c r="AG58" s="12"/>
      <c r="AH58" s="12"/>
      <c r="AI58" s="285">
        <f t="shared" ref="AI58" si="131">SUM(AG58:AH58)</f>
        <v>0</v>
      </c>
      <c r="AJ58" s="45"/>
      <c r="AK58" s="91">
        <f t="shared" ref="AK58" si="132">AJ58</f>
        <v>0</v>
      </c>
      <c r="AL58" s="12"/>
      <c r="AM58" s="12"/>
      <c r="AN58" s="12"/>
      <c r="AO58" s="285">
        <f t="shared" ref="AO58" si="133">SUM(AM58:AN58)</f>
        <v>0</v>
      </c>
      <c r="AP58" s="120"/>
      <c r="AQ58" s="91">
        <f t="shared" ref="AQ58" si="134">AP58</f>
        <v>0</v>
      </c>
      <c r="AR58" s="12"/>
      <c r="AS58" s="12"/>
      <c r="AT58" s="12"/>
      <c r="AU58" s="285">
        <f t="shared" ref="AU58" si="135">SUM(AS58:AT58)</f>
        <v>0</v>
      </c>
      <c r="AV58" s="45"/>
      <c r="AW58" s="91">
        <f t="shared" ref="AW58" si="136">AV58</f>
        <v>0</v>
      </c>
      <c r="AX58" s="12"/>
      <c r="AY58" s="12"/>
      <c r="AZ58" s="12"/>
      <c r="BA58" s="285">
        <f t="shared" ref="BA58" si="137">SUM(AY58:AZ58)</f>
        <v>0</v>
      </c>
      <c r="BB58" s="120"/>
      <c r="BC58" s="91">
        <f t="shared" ref="BC58" si="138">BB58</f>
        <v>0</v>
      </c>
      <c r="BD58" s="12"/>
      <c r="BE58" s="12"/>
      <c r="BF58" s="12"/>
      <c r="BG58" s="285">
        <f t="shared" ref="BG58" si="139">SUM(BE58:BF58)</f>
        <v>0</v>
      </c>
      <c r="BH58" s="45"/>
      <c r="BI58" s="91">
        <f t="shared" ref="BI58" si="140">BH58</f>
        <v>0</v>
      </c>
      <c r="BJ58" s="12"/>
      <c r="BK58" s="12"/>
      <c r="BL58" s="12"/>
      <c r="BM58" s="285">
        <f t="shared" ref="BM58" si="141">SUM(BK58:BL58)</f>
        <v>0</v>
      </c>
      <c r="BN58" s="120"/>
      <c r="BO58" s="91">
        <f t="shared" ref="BO58" si="142">BN58</f>
        <v>0</v>
      </c>
      <c r="BP58" s="12"/>
      <c r="BQ58" s="12"/>
      <c r="BR58" s="12"/>
      <c r="BS58" s="285">
        <f t="shared" ref="BS58" si="143">SUM(BQ58:BR58)</f>
        <v>0</v>
      </c>
      <c r="BT58" s="45"/>
      <c r="BU58" s="91">
        <f t="shared" ref="BU58" si="144">BT58</f>
        <v>0</v>
      </c>
      <c r="BV58" s="12"/>
      <c r="BW58" s="12"/>
      <c r="BX58" s="12"/>
      <c r="BY58" s="285">
        <f t="shared" ref="BY58" si="145">SUM(BW58:BX58)</f>
        <v>0</v>
      </c>
      <c r="BZ58" s="120"/>
      <c r="CA58" s="91">
        <f t="shared" ref="CA58" si="146">BZ58</f>
        <v>0</v>
      </c>
      <c r="CB58" s="12"/>
      <c r="CC58" s="12"/>
      <c r="CD58" s="12"/>
      <c r="CE58" s="285">
        <f t="shared" ref="CE58" si="147">SUM(CC58:CD58)</f>
        <v>0</v>
      </c>
    </row>
    <row r="59" spans="1:83" x14ac:dyDescent="0.2">
      <c r="A59" s="191">
        <v>6100</v>
      </c>
      <c r="B59" s="186" t="s">
        <v>153</v>
      </c>
      <c r="C59" s="45"/>
      <c r="D59" s="178">
        <f>M59+S59+Y59+AE59+AK59+AQ59+AW59+BC59+BI59+BO59+BU59+CA59</f>
        <v>0</v>
      </c>
      <c r="E59" s="178">
        <f t="shared" si="89"/>
        <v>0</v>
      </c>
      <c r="F59" s="179">
        <f t="shared" si="116"/>
        <v>0</v>
      </c>
      <c r="G59" s="179">
        <f t="shared" si="116"/>
        <v>0</v>
      </c>
      <c r="H59" s="180">
        <f t="shared" si="116"/>
        <v>0</v>
      </c>
      <c r="I59" s="181" t="str">
        <f>IF(E59+F59=0,"",(F59-E59)/E59)</f>
        <v/>
      </c>
      <c r="J59" s="182" t="str">
        <f>IF(C59+H59=0,"",(H59-C59)/C59)</f>
        <v/>
      </c>
      <c r="K59" s="85"/>
      <c r="L59" s="147"/>
      <c r="M59" s="91">
        <f t="shared" si="91"/>
        <v>0</v>
      </c>
      <c r="N59" s="45"/>
      <c r="O59" s="45"/>
      <c r="P59" s="12"/>
      <c r="Q59" s="137">
        <f t="shared" si="92"/>
        <v>0</v>
      </c>
      <c r="R59" s="130"/>
      <c r="S59" s="91">
        <f t="shared" si="93"/>
        <v>0</v>
      </c>
      <c r="T59" s="7"/>
      <c r="U59" s="12"/>
      <c r="V59" s="12"/>
      <c r="W59" s="131">
        <f t="shared" si="94"/>
        <v>0</v>
      </c>
      <c r="X59" s="45"/>
      <c r="Y59" s="91">
        <f t="shared" si="95"/>
        <v>0</v>
      </c>
      <c r="Z59" s="12"/>
      <c r="AA59" s="12"/>
      <c r="AB59" s="12"/>
      <c r="AC59" s="20">
        <f t="shared" si="96"/>
        <v>0</v>
      </c>
      <c r="AD59" s="120"/>
      <c r="AE59" s="91">
        <f t="shared" si="97"/>
        <v>0</v>
      </c>
      <c r="AF59" s="12"/>
      <c r="AG59" s="12"/>
      <c r="AH59" s="12"/>
      <c r="AI59" s="121">
        <f t="shared" si="98"/>
        <v>0</v>
      </c>
      <c r="AJ59" s="45"/>
      <c r="AK59" s="91">
        <f t="shared" si="99"/>
        <v>0</v>
      </c>
      <c r="AL59" s="12"/>
      <c r="AM59" s="12"/>
      <c r="AN59" s="12"/>
      <c r="AO59" s="110">
        <f t="shared" si="100"/>
        <v>0</v>
      </c>
      <c r="AP59" s="120"/>
      <c r="AQ59" s="91">
        <f t="shared" si="101"/>
        <v>0</v>
      </c>
      <c r="AR59" s="12"/>
      <c r="AS59" s="12"/>
      <c r="AT59" s="12"/>
      <c r="AU59" s="121">
        <f t="shared" si="102"/>
        <v>0</v>
      </c>
      <c r="AV59" s="45"/>
      <c r="AW59" s="91">
        <f t="shared" si="103"/>
        <v>0</v>
      </c>
      <c r="AX59" s="12"/>
      <c r="AY59" s="12"/>
      <c r="AZ59" s="12"/>
      <c r="BA59" s="110">
        <f t="shared" si="104"/>
        <v>0</v>
      </c>
      <c r="BB59" s="120"/>
      <c r="BC59" s="91">
        <f t="shared" si="105"/>
        <v>0</v>
      </c>
      <c r="BD59" s="12"/>
      <c r="BE59" s="12"/>
      <c r="BF59" s="12"/>
      <c r="BG59" s="121">
        <f t="shared" si="106"/>
        <v>0</v>
      </c>
      <c r="BH59" s="45"/>
      <c r="BI59" s="91">
        <f t="shared" si="107"/>
        <v>0</v>
      </c>
      <c r="BJ59" s="12"/>
      <c r="BK59" s="12"/>
      <c r="BL59" s="12"/>
      <c r="BM59" s="110">
        <f t="shared" si="108"/>
        <v>0</v>
      </c>
      <c r="BN59" s="120"/>
      <c r="BO59" s="91">
        <f t="shared" si="109"/>
        <v>0</v>
      </c>
      <c r="BP59" s="12"/>
      <c r="BQ59" s="12"/>
      <c r="BR59" s="12"/>
      <c r="BS59" s="121">
        <f t="shared" si="110"/>
        <v>0</v>
      </c>
      <c r="BT59" s="45"/>
      <c r="BU59" s="91">
        <f t="shared" si="111"/>
        <v>0</v>
      </c>
      <c r="BV59" s="12"/>
      <c r="BW59" s="12"/>
      <c r="BX59" s="12"/>
      <c r="BY59" s="110">
        <f t="shared" si="112"/>
        <v>0</v>
      </c>
      <c r="BZ59" s="120"/>
      <c r="CA59" s="91">
        <f t="shared" si="113"/>
        <v>0</v>
      </c>
      <c r="CB59" s="12"/>
      <c r="CC59" s="12"/>
      <c r="CD59" s="12"/>
      <c r="CE59" s="121">
        <f t="shared" si="114"/>
        <v>0</v>
      </c>
    </row>
    <row r="60" spans="1:83" s="6" customFormat="1" x14ac:dyDescent="0.2">
      <c r="A60" s="163">
        <v>6120</v>
      </c>
      <c r="B60" s="164" t="s">
        <v>146</v>
      </c>
      <c r="C60" s="47"/>
      <c r="D60" s="18">
        <f t="shared" si="115"/>
        <v>0</v>
      </c>
      <c r="E60" s="18">
        <f t="shared" si="89"/>
        <v>0</v>
      </c>
      <c r="F60" s="18">
        <f t="shared" ref="F60:H61" si="148">SUM(O60,U60,AA60,AG60,AM60,AS60,AY60,BE60,BK60,BQ60,BW60,CC60)</f>
        <v>0</v>
      </c>
      <c r="G60" s="18">
        <f t="shared" si="148"/>
        <v>0</v>
      </c>
      <c r="H60" s="23">
        <f t="shared" si="148"/>
        <v>0</v>
      </c>
      <c r="I60" s="24" t="str">
        <f>IF(E60+F60=0,"",(F60-E60)/E60)</f>
        <v/>
      </c>
      <c r="J60" s="165" t="str">
        <f>IF(C60+H60=0,"",(H60-C60)/C60)</f>
        <v/>
      </c>
      <c r="K60" s="85"/>
      <c r="L60" s="148"/>
      <c r="M60" s="91">
        <f t="shared" si="91"/>
        <v>0</v>
      </c>
      <c r="N60" s="47"/>
      <c r="O60" s="47"/>
      <c r="P60" s="8"/>
      <c r="Q60" s="138">
        <f t="shared" si="92"/>
        <v>0</v>
      </c>
      <c r="R60" s="130"/>
      <c r="S60" s="91">
        <f t="shared" si="93"/>
        <v>0</v>
      </c>
      <c r="T60" s="7"/>
      <c r="U60" s="8"/>
      <c r="V60" s="8"/>
      <c r="W60" s="138">
        <f t="shared" si="94"/>
        <v>0</v>
      </c>
      <c r="X60" s="47"/>
      <c r="Y60" s="91">
        <f t="shared" si="95"/>
        <v>0</v>
      </c>
      <c r="Z60" s="8"/>
      <c r="AA60" s="8"/>
      <c r="AB60" s="8"/>
      <c r="AC60" s="21">
        <f t="shared" si="96"/>
        <v>0</v>
      </c>
      <c r="AD60" s="127"/>
      <c r="AE60" s="91">
        <f t="shared" si="97"/>
        <v>0</v>
      </c>
      <c r="AF60" s="8"/>
      <c r="AG60" s="8"/>
      <c r="AH60" s="8"/>
      <c r="AI60" s="114">
        <f t="shared" si="98"/>
        <v>0</v>
      </c>
      <c r="AJ60" s="47"/>
      <c r="AK60" s="91">
        <f t="shared" si="99"/>
        <v>0</v>
      </c>
      <c r="AL60" s="8"/>
      <c r="AM60" s="8"/>
      <c r="AN60" s="8"/>
      <c r="AO60" s="108">
        <f t="shared" si="100"/>
        <v>0</v>
      </c>
      <c r="AP60" s="127"/>
      <c r="AQ60" s="91">
        <f t="shared" si="101"/>
        <v>0</v>
      </c>
      <c r="AR60" s="8"/>
      <c r="AS60" s="8"/>
      <c r="AT60" s="8"/>
      <c r="AU60" s="114">
        <f t="shared" si="102"/>
        <v>0</v>
      </c>
      <c r="AV60" s="47"/>
      <c r="AW60" s="91">
        <f t="shared" si="103"/>
        <v>0</v>
      </c>
      <c r="AX60" s="8"/>
      <c r="AY60" s="8"/>
      <c r="AZ60" s="8"/>
      <c r="BA60" s="108">
        <f t="shared" si="104"/>
        <v>0</v>
      </c>
      <c r="BB60" s="127"/>
      <c r="BC60" s="91">
        <f t="shared" si="105"/>
        <v>0</v>
      </c>
      <c r="BD60" s="8"/>
      <c r="BE60" s="8"/>
      <c r="BF60" s="8"/>
      <c r="BG60" s="114">
        <f t="shared" si="106"/>
        <v>0</v>
      </c>
      <c r="BH60" s="47"/>
      <c r="BI60" s="91">
        <f t="shared" si="107"/>
        <v>0</v>
      </c>
      <c r="BJ60" s="8"/>
      <c r="BK60" s="8"/>
      <c r="BL60" s="8"/>
      <c r="BM60" s="108">
        <f t="shared" si="108"/>
        <v>0</v>
      </c>
      <c r="BN60" s="127"/>
      <c r="BO60" s="91">
        <f t="shared" si="109"/>
        <v>0</v>
      </c>
      <c r="BP60" s="8"/>
      <c r="BQ60" s="8"/>
      <c r="BR60" s="8"/>
      <c r="BS60" s="114">
        <f t="shared" si="110"/>
        <v>0</v>
      </c>
      <c r="BT60" s="47"/>
      <c r="BU60" s="91">
        <f t="shared" si="111"/>
        <v>0</v>
      </c>
      <c r="BV60" s="8"/>
      <c r="BW60" s="8"/>
      <c r="BX60" s="8"/>
      <c r="BY60" s="108">
        <f t="shared" si="112"/>
        <v>0</v>
      </c>
      <c r="BZ60" s="127"/>
      <c r="CA60" s="91">
        <f t="shared" si="113"/>
        <v>0</v>
      </c>
      <c r="CB60" s="8"/>
      <c r="CC60" s="8"/>
      <c r="CD60" s="8"/>
      <c r="CE60" s="114">
        <f t="shared" si="114"/>
        <v>0</v>
      </c>
    </row>
    <row r="61" spans="1:83" s="6" customFormat="1" x14ac:dyDescent="0.2">
      <c r="A61" s="266">
        <v>6930</v>
      </c>
      <c r="B61" s="267" t="s">
        <v>74</v>
      </c>
      <c r="C61" s="268"/>
      <c r="D61" s="269">
        <f>M61+S61+Y61+AE61+AK61+AQ61+AW61+BC61+BI61+BO61+BU61+CA61</f>
        <v>0</v>
      </c>
      <c r="E61" s="269">
        <f t="shared" si="89"/>
        <v>0</v>
      </c>
      <c r="F61" s="269">
        <f t="shared" si="148"/>
        <v>0</v>
      </c>
      <c r="G61" s="269">
        <f t="shared" si="148"/>
        <v>0</v>
      </c>
      <c r="H61" s="270">
        <f t="shared" si="148"/>
        <v>0</v>
      </c>
      <c r="I61" s="271" t="str">
        <f>IF(E61+F61=0,"",(F61-E61)/E61)</f>
        <v/>
      </c>
      <c r="J61" s="272" t="str">
        <f>IF(C61+H61=0,"",(H61-C61)/C61)</f>
        <v/>
      </c>
      <c r="K61" s="85"/>
      <c r="L61" s="273"/>
      <c r="M61" s="274">
        <f t="shared" si="91"/>
        <v>0</v>
      </c>
      <c r="N61" s="268"/>
      <c r="O61" s="268"/>
      <c r="P61" s="275"/>
      <c r="Q61" s="276">
        <f t="shared" si="92"/>
        <v>0</v>
      </c>
      <c r="R61" s="277"/>
      <c r="S61" s="274">
        <f t="shared" si="93"/>
        <v>0</v>
      </c>
      <c r="T61" s="278"/>
      <c r="U61" s="275"/>
      <c r="V61" s="275"/>
      <c r="W61" s="138">
        <f t="shared" si="94"/>
        <v>0</v>
      </c>
      <c r="X61" s="268"/>
      <c r="Y61" s="274">
        <f t="shared" si="95"/>
        <v>0</v>
      </c>
      <c r="Z61" s="275"/>
      <c r="AA61" s="275"/>
      <c r="AB61" s="275"/>
      <c r="AC61" s="21">
        <f t="shared" si="96"/>
        <v>0</v>
      </c>
      <c r="AD61" s="279"/>
      <c r="AE61" s="274">
        <f t="shared" si="97"/>
        <v>0</v>
      </c>
      <c r="AF61" s="275"/>
      <c r="AG61" s="275"/>
      <c r="AH61" s="275"/>
      <c r="AI61" s="114">
        <f t="shared" si="98"/>
        <v>0</v>
      </c>
      <c r="AJ61" s="268"/>
      <c r="AK61" s="274">
        <f t="shared" si="99"/>
        <v>0</v>
      </c>
      <c r="AL61" s="275"/>
      <c r="AM61" s="275"/>
      <c r="AN61" s="275"/>
      <c r="AO61" s="108">
        <f t="shared" si="100"/>
        <v>0</v>
      </c>
      <c r="AP61" s="279"/>
      <c r="AQ61" s="274">
        <f t="shared" si="101"/>
        <v>0</v>
      </c>
      <c r="AR61" s="275"/>
      <c r="AS61" s="275"/>
      <c r="AT61" s="275"/>
      <c r="AU61" s="114">
        <f t="shared" si="102"/>
        <v>0</v>
      </c>
      <c r="AV61" s="268"/>
      <c r="AW61" s="274">
        <f t="shared" si="103"/>
        <v>0</v>
      </c>
      <c r="AX61" s="275"/>
      <c r="AY61" s="275"/>
      <c r="AZ61" s="275"/>
      <c r="BA61" s="108">
        <f t="shared" si="104"/>
        <v>0</v>
      </c>
      <c r="BB61" s="279"/>
      <c r="BC61" s="274">
        <f t="shared" si="105"/>
        <v>0</v>
      </c>
      <c r="BD61" s="275"/>
      <c r="BE61" s="275"/>
      <c r="BF61" s="275"/>
      <c r="BG61" s="114">
        <f t="shared" si="106"/>
        <v>0</v>
      </c>
      <c r="BH61" s="268"/>
      <c r="BI61" s="274">
        <f t="shared" si="107"/>
        <v>0</v>
      </c>
      <c r="BJ61" s="275"/>
      <c r="BK61" s="275"/>
      <c r="BL61" s="275"/>
      <c r="BM61" s="108">
        <f t="shared" si="108"/>
        <v>0</v>
      </c>
      <c r="BN61" s="279"/>
      <c r="BO61" s="274">
        <f t="shared" si="109"/>
        <v>0</v>
      </c>
      <c r="BP61" s="275"/>
      <c r="BQ61" s="275"/>
      <c r="BR61" s="275"/>
      <c r="BS61" s="114">
        <f t="shared" si="110"/>
        <v>0</v>
      </c>
      <c r="BT61" s="268"/>
      <c r="BU61" s="274">
        <f t="shared" si="111"/>
        <v>0</v>
      </c>
      <c r="BV61" s="275"/>
      <c r="BW61" s="275"/>
      <c r="BX61" s="275"/>
      <c r="BY61" s="108">
        <f t="shared" si="112"/>
        <v>0</v>
      </c>
      <c r="BZ61" s="279"/>
      <c r="CA61" s="274">
        <f t="shared" si="113"/>
        <v>0</v>
      </c>
      <c r="CB61" s="275"/>
      <c r="CC61" s="275"/>
      <c r="CD61" s="275"/>
      <c r="CE61" s="114">
        <f t="shared" si="114"/>
        <v>0</v>
      </c>
    </row>
    <row r="62" spans="1:83" s="6" customFormat="1" ht="13.5" thickBot="1" x14ac:dyDescent="0.25">
      <c r="A62" s="190" t="s">
        <v>157</v>
      </c>
      <c r="B62" s="187"/>
      <c r="C62" s="22">
        <f t="shared" ref="C62:H62" si="149">C54-SUM(C55:C61)</f>
        <v>0</v>
      </c>
      <c r="D62" s="22">
        <f t="shared" si="149"/>
        <v>0</v>
      </c>
      <c r="E62" s="22">
        <f t="shared" si="149"/>
        <v>0</v>
      </c>
      <c r="F62" s="22">
        <f t="shared" si="149"/>
        <v>0</v>
      </c>
      <c r="G62" s="22">
        <f t="shared" si="149"/>
        <v>0</v>
      </c>
      <c r="H62" s="22">
        <f t="shared" si="149"/>
        <v>0</v>
      </c>
      <c r="I62" s="183" t="str">
        <f>IF(E62+F62=0,"",(F62-E62)/E62)</f>
        <v/>
      </c>
      <c r="J62" s="184" t="str">
        <f>IF(C62+H62=0,"",(H62-C62)/C62)</f>
        <v/>
      </c>
      <c r="K62" s="153"/>
      <c r="L62" s="143">
        <f>L54-SUM(L55:L61)</f>
        <v>0</v>
      </c>
      <c r="M62" s="22">
        <f>M54-SUM(M55:M61)</f>
        <v>0</v>
      </c>
      <c r="N62" s="22">
        <f t="shared" ref="N62:S62" si="150">N54-SUM(N55:N61)</f>
        <v>0</v>
      </c>
      <c r="O62" s="22">
        <f t="shared" si="150"/>
        <v>0</v>
      </c>
      <c r="P62" s="22">
        <f t="shared" si="150"/>
        <v>0</v>
      </c>
      <c r="Q62" s="52">
        <f t="shared" si="150"/>
        <v>0</v>
      </c>
      <c r="R62" s="143">
        <f t="shared" si="150"/>
        <v>0</v>
      </c>
      <c r="S62" s="22">
        <f t="shared" si="150"/>
        <v>0</v>
      </c>
      <c r="T62" s="22">
        <f t="shared" ref="T62:AY62" si="151">T54-SUM(T55:T61)</f>
        <v>0</v>
      </c>
      <c r="U62" s="22">
        <f t="shared" si="151"/>
        <v>0</v>
      </c>
      <c r="V62" s="22">
        <f t="shared" si="151"/>
        <v>0</v>
      </c>
      <c r="W62" s="144">
        <f t="shared" si="151"/>
        <v>0</v>
      </c>
      <c r="X62" s="50">
        <f t="shared" si="151"/>
        <v>0</v>
      </c>
      <c r="Y62" s="22">
        <f t="shared" si="151"/>
        <v>0</v>
      </c>
      <c r="Z62" s="22">
        <f t="shared" si="151"/>
        <v>0</v>
      </c>
      <c r="AA62" s="22">
        <f t="shared" si="151"/>
        <v>0</v>
      </c>
      <c r="AB62" s="22">
        <f t="shared" si="151"/>
        <v>0</v>
      </c>
      <c r="AC62" s="52">
        <f t="shared" si="151"/>
        <v>0</v>
      </c>
      <c r="AD62" s="143">
        <f t="shared" si="151"/>
        <v>0</v>
      </c>
      <c r="AE62" s="22">
        <f t="shared" si="151"/>
        <v>0</v>
      </c>
      <c r="AF62" s="22">
        <f t="shared" si="151"/>
        <v>0</v>
      </c>
      <c r="AG62" s="22">
        <f t="shared" si="151"/>
        <v>0</v>
      </c>
      <c r="AH62" s="22">
        <f t="shared" si="151"/>
        <v>0</v>
      </c>
      <c r="AI62" s="144">
        <f t="shared" si="151"/>
        <v>0</v>
      </c>
      <c r="AJ62" s="50">
        <f t="shared" si="151"/>
        <v>0</v>
      </c>
      <c r="AK62" s="22">
        <f t="shared" si="151"/>
        <v>0</v>
      </c>
      <c r="AL62" s="22">
        <f t="shared" si="151"/>
        <v>0</v>
      </c>
      <c r="AM62" s="22">
        <f t="shared" si="151"/>
        <v>0</v>
      </c>
      <c r="AN62" s="22">
        <f t="shared" si="151"/>
        <v>0</v>
      </c>
      <c r="AO62" s="52">
        <f t="shared" si="151"/>
        <v>0</v>
      </c>
      <c r="AP62" s="143">
        <f t="shared" si="151"/>
        <v>0</v>
      </c>
      <c r="AQ62" s="22">
        <f t="shared" si="151"/>
        <v>0</v>
      </c>
      <c r="AR62" s="22">
        <f t="shared" si="151"/>
        <v>0</v>
      </c>
      <c r="AS62" s="22">
        <f t="shared" si="151"/>
        <v>0</v>
      </c>
      <c r="AT62" s="22">
        <f t="shared" si="151"/>
        <v>0</v>
      </c>
      <c r="AU62" s="144">
        <f t="shared" si="151"/>
        <v>0</v>
      </c>
      <c r="AV62" s="50">
        <f t="shared" si="151"/>
        <v>0</v>
      </c>
      <c r="AW62" s="22">
        <f t="shared" si="151"/>
        <v>0</v>
      </c>
      <c r="AX62" s="22">
        <f t="shared" si="151"/>
        <v>0</v>
      </c>
      <c r="AY62" s="22">
        <f t="shared" si="151"/>
        <v>0</v>
      </c>
      <c r="AZ62" s="22">
        <f t="shared" ref="AZ62:CE62" si="152">AZ54-SUM(AZ55:AZ61)</f>
        <v>0</v>
      </c>
      <c r="BA62" s="52">
        <f t="shared" si="152"/>
        <v>0</v>
      </c>
      <c r="BB62" s="143">
        <f t="shared" si="152"/>
        <v>0</v>
      </c>
      <c r="BC62" s="22">
        <f t="shared" si="152"/>
        <v>0</v>
      </c>
      <c r="BD62" s="22">
        <f t="shared" si="152"/>
        <v>0</v>
      </c>
      <c r="BE62" s="22">
        <f t="shared" si="152"/>
        <v>0</v>
      </c>
      <c r="BF62" s="22">
        <f t="shared" si="152"/>
        <v>0</v>
      </c>
      <c r="BG62" s="144">
        <f t="shared" si="152"/>
        <v>0</v>
      </c>
      <c r="BH62" s="50">
        <f t="shared" si="152"/>
        <v>0</v>
      </c>
      <c r="BI62" s="22">
        <f t="shared" si="152"/>
        <v>0</v>
      </c>
      <c r="BJ62" s="22">
        <f t="shared" si="152"/>
        <v>0</v>
      </c>
      <c r="BK62" s="22">
        <f t="shared" si="152"/>
        <v>0</v>
      </c>
      <c r="BL62" s="22">
        <f t="shared" si="152"/>
        <v>0</v>
      </c>
      <c r="BM62" s="52">
        <f t="shared" si="152"/>
        <v>0</v>
      </c>
      <c r="BN62" s="143">
        <f t="shared" si="152"/>
        <v>0</v>
      </c>
      <c r="BO62" s="22">
        <f t="shared" si="152"/>
        <v>0</v>
      </c>
      <c r="BP62" s="22">
        <f t="shared" si="152"/>
        <v>0</v>
      </c>
      <c r="BQ62" s="22">
        <f t="shared" si="152"/>
        <v>0</v>
      </c>
      <c r="BR62" s="22">
        <f t="shared" si="152"/>
        <v>0</v>
      </c>
      <c r="BS62" s="144">
        <f t="shared" si="152"/>
        <v>0</v>
      </c>
      <c r="BT62" s="50">
        <f t="shared" si="152"/>
        <v>0</v>
      </c>
      <c r="BU62" s="22">
        <f t="shared" si="152"/>
        <v>0</v>
      </c>
      <c r="BV62" s="22">
        <f t="shared" si="152"/>
        <v>0</v>
      </c>
      <c r="BW62" s="22">
        <f t="shared" si="152"/>
        <v>0</v>
      </c>
      <c r="BX62" s="22">
        <f t="shared" si="152"/>
        <v>0</v>
      </c>
      <c r="BY62" s="52">
        <f t="shared" si="152"/>
        <v>0</v>
      </c>
      <c r="BZ62" s="143">
        <f t="shared" si="152"/>
        <v>0</v>
      </c>
      <c r="CA62" s="22">
        <f t="shared" si="152"/>
        <v>0</v>
      </c>
      <c r="CB62" s="22">
        <f t="shared" si="152"/>
        <v>0</v>
      </c>
      <c r="CC62" s="22">
        <f t="shared" si="152"/>
        <v>0</v>
      </c>
      <c r="CD62" s="22">
        <f t="shared" si="152"/>
        <v>0</v>
      </c>
      <c r="CE62" s="144">
        <f t="shared" si="152"/>
        <v>0</v>
      </c>
    </row>
    <row r="63" spans="1:83" ht="13.5" hidden="1" thickTop="1" x14ac:dyDescent="0.2">
      <c r="A63" s="188">
        <v>6900</v>
      </c>
      <c r="B63" s="186" t="s">
        <v>72</v>
      </c>
      <c r="C63" s="45"/>
      <c r="D63" s="178">
        <f t="shared" si="115"/>
        <v>0</v>
      </c>
      <c r="E63" s="178">
        <f>M63+N63+S63+T63+Y63+Z63+AE63+AF63+AK63+AL63+AQ63+AR63+AW63+AX63+BC63+BD63+BI63+BJ63+BO63+BP63+BU63+BV63+CA63+CB63</f>
        <v>0</v>
      </c>
      <c r="F63" s="179">
        <f t="shared" ref="F63:H65" si="153">SUM(O63,U63,AA63,AG63,AM63,AS63,AY63,BE63,BK63,BQ63,BW63,CC63)</f>
        <v>0</v>
      </c>
      <c r="G63" s="179">
        <f t="shared" si="153"/>
        <v>0</v>
      </c>
      <c r="H63" s="180">
        <f t="shared" si="153"/>
        <v>0</v>
      </c>
      <c r="I63" s="181" t="str">
        <f t="shared" si="2"/>
        <v/>
      </c>
      <c r="J63" s="182" t="str">
        <f t="shared" si="3"/>
        <v/>
      </c>
      <c r="K63" s="85"/>
      <c r="L63" s="147"/>
      <c r="M63" s="91">
        <f t="shared" si="91"/>
        <v>0</v>
      </c>
      <c r="N63" s="45"/>
      <c r="O63" s="45"/>
      <c r="P63" s="12"/>
      <c r="Q63" s="137">
        <f>SUM(O63:P63)</f>
        <v>0</v>
      </c>
      <c r="R63" s="130"/>
      <c r="S63" s="91">
        <f>R63</f>
        <v>0</v>
      </c>
      <c r="T63" s="7"/>
      <c r="U63" s="12"/>
      <c r="V63" s="12"/>
      <c r="W63" s="137">
        <f>SUM(U63:V63)</f>
        <v>0</v>
      </c>
      <c r="X63" s="45"/>
      <c r="Y63" s="91">
        <f>X63</f>
        <v>0</v>
      </c>
      <c r="Z63" s="12"/>
      <c r="AA63" s="12"/>
      <c r="AB63" s="12"/>
      <c r="AC63" s="20">
        <f>SUM(AA63:AB63)</f>
        <v>0</v>
      </c>
      <c r="AD63" s="120"/>
      <c r="AE63" s="91">
        <f>AD63</f>
        <v>0</v>
      </c>
      <c r="AF63" s="12"/>
      <c r="AG63" s="12"/>
      <c r="AH63" s="12"/>
      <c r="AI63" s="121">
        <f>SUM(AG63:AH63)</f>
        <v>0</v>
      </c>
      <c r="AJ63" s="45"/>
      <c r="AK63" s="91">
        <f>AJ63</f>
        <v>0</v>
      </c>
      <c r="AL63" s="12"/>
      <c r="AM63" s="12"/>
      <c r="AN63" s="12"/>
      <c r="AO63" s="110">
        <f>SUM(AM63:AN63)</f>
        <v>0</v>
      </c>
      <c r="AP63" s="120"/>
      <c r="AQ63" s="91">
        <f>AP63</f>
        <v>0</v>
      </c>
      <c r="AR63" s="12"/>
      <c r="AS63" s="12"/>
      <c r="AT63" s="12"/>
      <c r="AU63" s="121">
        <f>SUM(AS63:AT63)</f>
        <v>0</v>
      </c>
      <c r="AV63" s="45"/>
      <c r="AW63" s="91">
        <f>AV63</f>
        <v>0</v>
      </c>
      <c r="AX63" s="12"/>
      <c r="AY63" s="12"/>
      <c r="AZ63" s="12"/>
      <c r="BA63" s="110">
        <f>SUM(AY63:AZ63)</f>
        <v>0</v>
      </c>
      <c r="BB63" s="120"/>
      <c r="BC63" s="91">
        <f>BB63</f>
        <v>0</v>
      </c>
      <c r="BD63" s="12"/>
      <c r="BE63" s="12"/>
      <c r="BF63" s="12"/>
      <c r="BG63" s="121">
        <f>SUM(BE63:BF63)</f>
        <v>0</v>
      </c>
      <c r="BH63" s="45"/>
      <c r="BI63" s="91">
        <f>BH63</f>
        <v>0</v>
      </c>
      <c r="BJ63" s="12"/>
      <c r="BK63" s="12"/>
      <c r="BL63" s="12"/>
      <c r="BM63" s="110">
        <f>SUM(BK63:BL63)</f>
        <v>0</v>
      </c>
      <c r="BN63" s="120"/>
      <c r="BO63" s="91">
        <f>BN63</f>
        <v>0</v>
      </c>
      <c r="BP63" s="12"/>
      <c r="BQ63" s="12"/>
      <c r="BR63" s="12"/>
      <c r="BS63" s="121">
        <f>SUM(BQ63:BR63)</f>
        <v>0</v>
      </c>
      <c r="BT63" s="45"/>
      <c r="BU63" s="91">
        <f>BT63</f>
        <v>0</v>
      </c>
      <c r="BV63" s="12"/>
      <c r="BW63" s="12"/>
      <c r="BX63" s="12"/>
      <c r="BY63" s="110">
        <f>SUM(BW63:BX63)</f>
        <v>0</v>
      </c>
      <c r="BZ63" s="120"/>
      <c r="CA63" s="91">
        <f>BZ63</f>
        <v>0</v>
      </c>
      <c r="CB63" s="12"/>
      <c r="CC63" s="12"/>
      <c r="CD63" s="12"/>
      <c r="CE63" s="121">
        <f>SUM(CC63:CD63)</f>
        <v>0</v>
      </c>
    </row>
    <row r="64" spans="1:83" s="6" customFormat="1" hidden="1" x14ac:dyDescent="0.2">
      <c r="A64" s="163">
        <v>6920</v>
      </c>
      <c r="B64" s="164" t="s">
        <v>73</v>
      </c>
      <c r="C64" s="47"/>
      <c r="D64" s="18">
        <f t="shared" si="115"/>
        <v>0</v>
      </c>
      <c r="E64" s="18">
        <f>M64+N64+S64+T64+Y64+Z64+AE64+AF64+AK64+AL64+AQ64+AR64+AW64+AX64+BC64+BD64+BI64+BJ64+BO64+BP64+BU64+BV64+CA64+CB64</f>
        <v>0</v>
      </c>
      <c r="F64" s="18">
        <f t="shared" si="153"/>
        <v>0</v>
      </c>
      <c r="G64" s="18">
        <f t="shared" si="153"/>
        <v>0</v>
      </c>
      <c r="H64" s="23">
        <f t="shared" si="153"/>
        <v>0</v>
      </c>
      <c r="I64" s="24" t="str">
        <f t="shared" si="2"/>
        <v/>
      </c>
      <c r="J64" s="165" t="str">
        <f t="shared" si="3"/>
        <v/>
      </c>
      <c r="K64" s="85"/>
      <c r="L64" s="148"/>
      <c r="M64" s="91">
        <f t="shared" si="91"/>
        <v>0</v>
      </c>
      <c r="N64" s="47"/>
      <c r="O64" s="47"/>
      <c r="P64" s="8"/>
      <c r="Q64" s="131">
        <f>SUM(O64:P64)</f>
        <v>0</v>
      </c>
      <c r="R64" s="130"/>
      <c r="S64" s="91">
        <f>R64</f>
        <v>0</v>
      </c>
      <c r="T64" s="7"/>
      <c r="U64" s="8"/>
      <c r="V64" s="8"/>
      <c r="W64" s="131">
        <f>SUM(U64:V64)</f>
        <v>0</v>
      </c>
      <c r="X64" s="47"/>
      <c r="Y64" s="91">
        <f>X64</f>
        <v>0</v>
      </c>
      <c r="Z64" s="8"/>
      <c r="AA64" s="8"/>
      <c r="AB64" s="8"/>
      <c r="AC64" s="23">
        <f>SUM(AA64:AB64)</f>
        <v>0</v>
      </c>
      <c r="AD64" s="127"/>
      <c r="AE64" s="91">
        <f>AD64</f>
        <v>0</v>
      </c>
      <c r="AF64" s="8"/>
      <c r="AG64" s="8"/>
      <c r="AH64" s="8"/>
      <c r="AI64" s="114">
        <f>SUM(AG64:AH64)</f>
        <v>0</v>
      </c>
      <c r="AJ64" s="47"/>
      <c r="AK64" s="91">
        <f>AJ64</f>
        <v>0</v>
      </c>
      <c r="AL64" s="8"/>
      <c r="AM64" s="8"/>
      <c r="AN64" s="8"/>
      <c r="AO64" s="108">
        <f>SUM(AM64:AN64)</f>
        <v>0</v>
      </c>
      <c r="AP64" s="127"/>
      <c r="AQ64" s="91">
        <f>AP64</f>
        <v>0</v>
      </c>
      <c r="AR64" s="8"/>
      <c r="AS64" s="8"/>
      <c r="AT64" s="8"/>
      <c r="AU64" s="114">
        <f>SUM(AS64:AT64)</f>
        <v>0</v>
      </c>
      <c r="AV64" s="47"/>
      <c r="AW64" s="91">
        <f>AV64</f>
        <v>0</v>
      </c>
      <c r="AX64" s="8"/>
      <c r="AY64" s="8"/>
      <c r="AZ64" s="8"/>
      <c r="BA64" s="108">
        <f>SUM(AY64:AZ64)</f>
        <v>0</v>
      </c>
      <c r="BB64" s="127"/>
      <c r="BC64" s="91">
        <f>BB64</f>
        <v>0</v>
      </c>
      <c r="BD64" s="8"/>
      <c r="BE64" s="8"/>
      <c r="BF64" s="8"/>
      <c r="BG64" s="114">
        <f>SUM(BE64:BF64)</f>
        <v>0</v>
      </c>
      <c r="BH64" s="47"/>
      <c r="BI64" s="91">
        <f>BH64</f>
        <v>0</v>
      </c>
      <c r="BJ64" s="8"/>
      <c r="BK64" s="8"/>
      <c r="BL64" s="8"/>
      <c r="BM64" s="108">
        <f>SUM(BK64:BL64)</f>
        <v>0</v>
      </c>
      <c r="BN64" s="127"/>
      <c r="BO64" s="91">
        <f>BN64</f>
        <v>0</v>
      </c>
      <c r="BP64" s="8"/>
      <c r="BQ64" s="8"/>
      <c r="BR64" s="8"/>
      <c r="BS64" s="114">
        <f>SUM(BQ64:BR64)</f>
        <v>0</v>
      </c>
      <c r="BT64" s="47"/>
      <c r="BU64" s="91">
        <f>BT64</f>
        <v>0</v>
      </c>
      <c r="BV64" s="8"/>
      <c r="BW64" s="8"/>
      <c r="BX64" s="8"/>
      <c r="BY64" s="108">
        <f>SUM(BW64:BX64)</f>
        <v>0</v>
      </c>
      <c r="BZ64" s="127"/>
      <c r="CA64" s="91">
        <f>BZ64</f>
        <v>0</v>
      </c>
      <c r="CB64" s="8"/>
      <c r="CC64" s="8"/>
      <c r="CD64" s="8"/>
      <c r="CE64" s="114">
        <f>SUM(CC64:CD64)</f>
        <v>0</v>
      </c>
    </row>
    <row r="65" spans="1:84" hidden="1" x14ac:dyDescent="0.2">
      <c r="A65" s="163">
        <v>6930</v>
      </c>
      <c r="B65" s="164" t="s">
        <v>74</v>
      </c>
      <c r="C65" s="47"/>
      <c r="D65" s="18">
        <f t="shared" si="115"/>
        <v>0</v>
      </c>
      <c r="E65" s="18">
        <f>M65+N65+S65+T65+Y65+Z65+AE65+AF65+AK65+AL65+AQ65+AR65+AW65+AX65+BC65+BD65+BI65+BJ65+BO65+BP65+BU65+BV65+CA65+CB65</f>
        <v>0</v>
      </c>
      <c r="F65" s="18">
        <f t="shared" si="153"/>
        <v>0</v>
      </c>
      <c r="G65" s="18">
        <f t="shared" si="153"/>
        <v>0</v>
      </c>
      <c r="H65" s="23">
        <f t="shared" si="153"/>
        <v>0</v>
      </c>
      <c r="I65" s="24" t="str">
        <f t="shared" si="2"/>
        <v/>
      </c>
      <c r="J65" s="165" t="str">
        <f t="shared" si="3"/>
        <v/>
      </c>
      <c r="K65" s="85"/>
      <c r="L65" s="148"/>
      <c r="M65" s="91">
        <f t="shared" si="91"/>
        <v>0</v>
      </c>
      <c r="N65" s="47"/>
      <c r="O65" s="47"/>
      <c r="P65" s="8"/>
      <c r="Q65" s="131">
        <f>SUM(O65:P65)</f>
        <v>0</v>
      </c>
      <c r="R65" s="130"/>
      <c r="S65" s="91">
        <f>R65</f>
        <v>0</v>
      </c>
      <c r="T65" s="7"/>
      <c r="U65" s="8"/>
      <c r="V65" s="8"/>
      <c r="W65" s="131">
        <f>SUM(U65:V65)</f>
        <v>0</v>
      </c>
      <c r="X65" s="47"/>
      <c r="Y65" s="91">
        <f>X65</f>
        <v>0</v>
      </c>
      <c r="Z65" s="8"/>
      <c r="AA65" s="8"/>
      <c r="AB65" s="8"/>
      <c r="AC65" s="23">
        <f>SUM(AA65:AB65)</f>
        <v>0</v>
      </c>
      <c r="AD65" s="127"/>
      <c r="AE65" s="91">
        <f>AD65</f>
        <v>0</v>
      </c>
      <c r="AF65" s="8"/>
      <c r="AG65" s="8"/>
      <c r="AH65" s="8"/>
      <c r="AI65" s="114">
        <f>SUM(AG65:AH65)</f>
        <v>0</v>
      </c>
      <c r="AJ65" s="47"/>
      <c r="AK65" s="91">
        <f>AJ65</f>
        <v>0</v>
      </c>
      <c r="AL65" s="8"/>
      <c r="AM65" s="8"/>
      <c r="AN65" s="8"/>
      <c r="AO65" s="108">
        <f>SUM(AM65:AN65)</f>
        <v>0</v>
      </c>
      <c r="AP65" s="127"/>
      <c r="AQ65" s="91">
        <f>AP65</f>
        <v>0</v>
      </c>
      <c r="AR65" s="8"/>
      <c r="AS65" s="8"/>
      <c r="AT65" s="8"/>
      <c r="AU65" s="114">
        <f>SUM(AS65:AT65)</f>
        <v>0</v>
      </c>
      <c r="AV65" s="47"/>
      <c r="AW65" s="91">
        <f>AV65</f>
        <v>0</v>
      </c>
      <c r="AX65" s="8"/>
      <c r="AY65" s="8"/>
      <c r="AZ65" s="8"/>
      <c r="BA65" s="108">
        <f>SUM(AY65:AZ65)</f>
        <v>0</v>
      </c>
      <c r="BB65" s="127"/>
      <c r="BC65" s="91">
        <f>BB65</f>
        <v>0</v>
      </c>
      <c r="BD65" s="8"/>
      <c r="BE65" s="8"/>
      <c r="BF65" s="8"/>
      <c r="BG65" s="114">
        <f>SUM(BE65:BF65)</f>
        <v>0</v>
      </c>
      <c r="BH65" s="47"/>
      <c r="BI65" s="91">
        <f>BH65</f>
        <v>0</v>
      </c>
      <c r="BJ65" s="8"/>
      <c r="BK65" s="8"/>
      <c r="BL65" s="8"/>
      <c r="BM65" s="108">
        <f>SUM(BK65:BL65)</f>
        <v>0</v>
      </c>
      <c r="BN65" s="127"/>
      <c r="BO65" s="91">
        <f>BN65</f>
        <v>0</v>
      </c>
      <c r="BP65" s="8"/>
      <c r="BQ65" s="8"/>
      <c r="BR65" s="8"/>
      <c r="BS65" s="114">
        <f>SUM(BQ65:BR65)</f>
        <v>0</v>
      </c>
      <c r="BT65" s="47"/>
      <c r="BU65" s="91">
        <f>BT65</f>
        <v>0</v>
      </c>
      <c r="BV65" s="8"/>
      <c r="BW65" s="8"/>
      <c r="BX65" s="8"/>
      <c r="BY65" s="108">
        <f>SUM(BW65:BX65)</f>
        <v>0</v>
      </c>
      <c r="BZ65" s="127"/>
      <c r="CA65" s="91">
        <f>BZ65</f>
        <v>0</v>
      </c>
      <c r="CB65" s="8"/>
      <c r="CC65" s="8"/>
      <c r="CD65" s="8"/>
      <c r="CE65" s="114">
        <f>SUM(CC65:CD65)</f>
        <v>0</v>
      </c>
      <c r="CF65" s="6"/>
    </row>
    <row r="66" spans="1:84" ht="12.75" hidden="1" customHeight="1" thickBot="1" x14ac:dyDescent="0.25">
      <c r="A66" s="160">
        <v>6910</v>
      </c>
      <c r="B66" s="161" t="s">
        <v>75</v>
      </c>
      <c r="C66" s="162">
        <f t="shared" ref="C66:H66" si="154">C62-C63-C64-C65</f>
        <v>0</v>
      </c>
      <c r="D66" s="162">
        <f t="shared" si="154"/>
        <v>0</v>
      </c>
      <c r="E66" s="162">
        <f t="shared" si="154"/>
        <v>0</v>
      </c>
      <c r="F66" s="162">
        <f t="shared" si="154"/>
        <v>0</v>
      </c>
      <c r="G66" s="162">
        <f t="shared" si="154"/>
        <v>0</v>
      </c>
      <c r="H66" s="162">
        <f t="shared" si="154"/>
        <v>0</v>
      </c>
      <c r="I66" s="176" t="str">
        <f t="shared" si="2"/>
        <v/>
      </c>
      <c r="J66" s="177" t="str">
        <f t="shared" si="3"/>
        <v/>
      </c>
      <c r="K66" s="153"/>
      <c r="L66" s="145">
        <f t="shared" ref="L66:AX66" si="155">L62-L63-L64-L65</f>
        <v>0</v>
      </c>
      <c r="M66" s="48">
        <f t="shared" si="155"/>
        <v>0</v>
      </c>
      <c r="N66" s="48">
        <f t="shared" si="155"/>
        <v>0</v>
      </c>
      <c r="O66" s="48">
        <f t="shared" si="155"/>
        <v>0</v>
      </c>
      <c r="P66" s="11">
        <f t="shared" si="155"/>
        <v>0</v>
      </c>
      <c r="Q66" s="146">
        <f t="shared" si="155"/>
        <v>0</v>
      </c>
      <c r="R66" s="145">
        <f t="shared" si="155"/>
        <v>0</v>
      </c>
      <c r="S66" s="48">
        <f>S62-S63-S64-S65</f>
        <v>0</v>
      </c>
      <c r="T66" s="11">
        <f t="shared" si="155"/>
        <v>0</v>
      </c>
      <c r="U66" s="11">
        <f t="shared" si="155"/>
        <v>0</v>
      </c>
      <c r="V66" s="11">
        <f t="shared" si="155"/>
        <v>0</v>
      </c>
      <c r="W66" s="146">
        <f t="shared" si="155"/>
        <v>0</v>
      </c>
      <c r="X66" s="48">
        <f t="shared" si="155"/>
        <v>0</v>
      </c>
      <c r="Y66" s="48">
        <f t="shared" si="155"/>
        <v>0</v>
      </c>
      <c r="Z66" s="11">
        <f t="shared" si="155"/>
        <v>0</v>
      </c>
      <c r="AA66" s="11">
        <f t="shared" si="155"/>
        <v>0</v>
      </c>
      <c r="AB66" s="11">
        <f t="shared" si="155"/>
        <v>0</v>
      </c>
      <c r="AC66" s="112">
        <f t="shared" si="155"/>
        <v>0</v>
      </c>
      <c r="AD66" s="128">
        <f t="shared" si="155"/>
        <v>0</v>
      </c>
      <c r="AE66" s="48">
        <f>AE62-AE63-AE64-AE65</f>
        <v>0</v>
      </c>
      <c r="AF66" s="11">
        <f t="shared" si="155"/>
        <v>0</v>
      </c>
      <c r="AG66" s="11">
        <f t="shared" si="155"/>
        <v>0</v>
      </c>
      <c r="AH66" s="11">
        <f t="shared" si="155"/>
        <v>0</v>
      </c>
      <c r="AI66" s="119">
        <f t="shared" si="155"/>
        <v>0</v>
      </c>
      <c r="AJ66" s="48">
        <f t="shared" si="155"/>
        <v>0</v>
      </c>
      <c r="AK66" s="48">
        <f>AK62-AK63-AK64-AK65</f>
        <v>0</v>
      </c>
      <c r="AL66" s="11">
        <f t="shared" si="155"/>
        <v>0</v>
      </c>
      <c r="AM66" s="11">
        <f t="shared" si="155"/>
        <v>0</v>
      </c>
      <c r="AN66" s="11">
        <f t="shared" si="155"/>
        <v>0</v>
      </c>
      <c r="AO66" s="112">
        <f t="shared" si="155"/>
        <v>0</v>
      </c>
      <c r="AP66" s="128">
        <f t="shared" si="155"/>
        <v>0</v>
      </c>
      <c r="AQ66" s="48">
        <f>AQ62-AQ63-AQ64-AQ65</f>
        <v>0</v>
      </c>
      <c r="AR66" s="11">
        <f t="shared" si="155"/>
        <v>0</v>
      </c>
      <c r="AS66" s="11">
        <f t="shared" si="155"/>
        <v>0</v>
      </c>
      <c r="AT66" s="11">
        <f t="shared" si="155"/>
        <v>0</v>
      </c>
      <c r="AU66" s="119">
        <f t="shared" si="155"/>
        <v>0</v>
      </c>
      <c r="AV66" s="48">
        <f t="shared" si="155"/>
        <v>0</v>
      </c>
      <c r="AW66" s="48">
        <f>AW62-AW63-AW64-AW65</f>
        <v>0</v>
      </c>
      <c r="AX66" s="11">
        <f t="shared" si="155"/>
        <v>0</v>
      </c>
      <c r="AY66" s="11">
        <f t="shared" ref="AY66:CE66" si="156">AY62-AY63-AY64-AY65</f>
        <v>0</v>
      </c>
      <c r="AZ66" s="11">
        <f t="shared" si="156"/>
        <v>0</v>
      </c>
      <c r="BA66" s="112">
        <f t="shared" si="156"/>
        <v>0</v>
      </c>
      <c r="BB66" s="128">
        <f t="shared" si="156"/>
        <v>0</v>
      </c>
      <c r="BC66" s="48">
        <f>BC62-BC63-BC64-BC65</f>
        <v>0</v>
      </c>
      <c r="BD66" s="11">
        <f t="shared" si="156"/>
        <v>0</v>
      </c>
      <c r="BE66" s="11">
        <f t="shared" si="156"/>
        <v>0</v>
      </c>
      <c r="BF66" s="11">
        <f t="shared" si="156"/>
        <v>0</v>
      </c>
      <c r="BG66" s="119">
        <f t="shared" si="156"/>
        <v>0</v>
      </c>
      <c r="BH66" s="48">
        <f t="shared" si="156"/>
        <v>0</v>
      </c>
      <c r="BI66" s="48">
        <f>BI62-BI63-BI64-BI65</f>
        <v>0</v>
      </c>
      <c r="BJ66" s="11">
        <f t="shared" si="156"/>
        <v>0</v>
      </c>
      <c r="BK66" s="11">
        <f t="shared" si="156"/>
        <v>0</v>
      </c>
      <c r="BL66" s="11">
        <f t="shared" si="156"/>
        <v>0</v>
      </c>
      <c r="BM66" s="112">
        <f t="shared" si="156"/>
        <v>0</v>
      </c>
      <c r="BN66" s="128">
        <f t="shared" si="156"/>
        <v>0</v>
      </c>
      <c r="BO66" s="48">
        <f>BO62-BO63-BO64-BO65</f>
        <v>0</v>
      </c>
      <c r="BP66" s="11">
        <f t="shared" si="156"/>
        <v>0</v>
      </c>
      <c r="BQ66" s="11">
        <f t="shared" si="156"/>
        <v>0</v>
      </c>
      <c r="BR66" s="11">
        <f t="shared" si="156"/>
        <v>0</v>
      </c>
      <c r="BS66" s="119">
        <f t="shared" si="156"/>
        <v>0</v>
      </c>
      <c r="BT66" s="48">
        <f t="shared" si="156"/>
        <v>0</v>
      </c>
      <c r="BU66" s="48">
        <f>BU62-BU63-BU64-BU65</f>
        <v>0</v>
      </c>
      <c r="BV66" s="11">
        <f t="shared" si="156"/>
        <v>0</v>
      </c>
      <c r="BW66" s="11">
        <f t="shared" si="156"/>
        <v>0</v>
      </c>
      <c r="BX66" s="11">
        <f t="shared" si="156"/>
        <v>0</v>
      </c>
      <c r="BY66" s="112">
        <f t="shared" si="156"/>
        <v>0</v>
      </c>
      <c r="BZ66" s="128">
        <f t="shared" si="156"/>
        <v>0</v>
      </c>
      <c r="CA66" s="48">
        <f>CA62-CA63-CA64-CA65</f>
        <v>0</v>
      </c>
      <c r="CB66" s="11">
        <f t="shared" si="156"/>
        <v>0</v>
      </c>
      <c r="CC66" s="11">
        <f t="shared" si="156"/>
        <v>0</v>
      </c>
      <c r="CD66" s="11">
        <f t="shared" si="156"/>
        <v>0</v>
      </c>
      <c r="CE66" s="119">
        <f t="shared" si="156"/>
        <v>0</v>
      </c>
      <c r="CF66" s="6"/>
    </row>
    <row r="67" spans="1:84" ht="12.75" customHeight="1" thickTop="1" x14ac:dyDescent="0.2">
      <c r="A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F67" s="6"/>
    </row>
    <row r="68" spans="1:84" ht="12.75" customHeight="1" x14ac:dyDescent="0.2">
      <c r="B68" s="1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2.75" customHeight="1" x14ac:dyDescent="0.2">
      <c r="A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2.75" customHeight="1" x14ac:dyDescent="0.2">
      <c r="A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2.75" customHeight="1" x14ac:dyDescent="0.2">
      <c r="A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2.75" customHeight="1" x14ac:dyDescent="0.2">
      <c r="A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2.75" customHeight="1" x14ac:dyDescent="0.2">
      <c r="A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12.75" customHeight="1" x14ac:dyDescent="0.2">
      <c r="A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</row>
    <row r="75" spans="1:84" ht="12.75" customHeight="1" x14ac:dyDescent="0.2">
      <c r="A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</row>
    <row r="76" spans="1:84" ht="14.25" customHeight="1" x14ac:dyDescent="0.2">
      <c r="A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x14ac:dyDescent="0.2">
      <c r="A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x14ac:dyDescent="0.2">
      <c r="A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CF78" s="6"/>
    </row>
    <row r="79" spans="1:84" x14ac:dyDescent="0.2">
      <c r="CF79" s="6"/>
    </row>
    <row r="80" spans="1:84" x14ac:dyDescent="0.2">
      <c r="CF80" s="6"/>
    </row>
    <row r="81" spans="84:84" x14ac:dyDescent="0.2">
      <c r="CF81" s="6"/>
    </row>
    <row r="82" spans="84:84" x14ac:dyDescent="0.2">
      <c r="CF82" s="6"/>
    </row>
    <row r="83" spans="84:84" x14ac:dyDescent="0.2">
      <c r="CF83" s="6"/>
    </row>
    <row r="84" spans="84:84" x14ac:dyDescent="0.2">
      <c r="CF84" s="6"/>
    </row>
    <row r="85" spans="84:84" x14ac:dyDescent="0.2">
      <c r="CF85" s="6"/>
    </row>
    <row r="86" spans="84:84" x14ac:dyDescent="0.2">
      <c r="CF86" s="6"/>
    </row>
    <row r="87" spans="84:84" x14ac:dyDescent="0.2">
      <c r="CF87" s="6"/>
    </row>
    <row r="88" spans="84:84" x14ac:dyDescent="0.2">
      <c r="CF88" s="6"/>
    </row>
    <row r="89" spans="84:84" x14ac:dyDescent="0.2">
      <c r="CF89" s="6"/>
    </row>
    <row r="90" spans="84:84" x14ac:dyDescent="0.2">
      <c r="CF90" s="6"/>
    </row>
    <row r="91" spans="84:84" x14ac:dyDescent="0.2">
      <c r="CF91" s="6"/>
    </row>
    <row r="92" spans="84:84" x14ac:dyDescent="0.2">
      <c r="CF92" s="6"/>
    </row>
  </sheetData>
  <sheetProtection algorithmName="SHA-512" hashValue="BP7JbpsJVO/dseKF5+Cb8N9Zx3NLi0/Q9B8+UDPbAhCINihTeb/E6N1xet4s6FK782Z1YvTt43ERSA8FemLFag==" saltValue="DO26eRGhxO+nwJZ2ZVjgfQ==" spinCount="100000" sheet="1" selectLockedCells="1"/>
  <mergeCells count="104">
    <mergeCell ref="AJ2:AU2"/>
    <mergeCell ref="AV2:BG2"/>
    <mergeCell ref="BH2:BS2"/>
    <mergeCell ref="BT2:CE2"/>
    <mergeCell ref="AV3:BA4"/>
    <mergeCell ref="BB3:BG4"/>
    <mergeCell ref="BH3:BM4"/>
    <mergeCell ref="BN3:BS4"/>
    <mergeCell ref="BL5:BL6"/>
    <mergeCell ref="BO5:BO6"/>
    <mergeCell ref="BB5:BB6"/>
    <mergeCell ref="AS5:AS6"/>
    <mergeCell ref="AT5:AT6"/>
    <mergeCell ref="AX5:AX6"/>
    <mergeCell ref="AV5:AV6"/>
    <mergeCell ref="BJ5:BJ6"/>
    <mergeCell ref="AM5:AM6"/>
    <mergeCell ref="BI5:BI6"/>
    <mergeCell ref="BT3:BY4"/>
    <mergeCell ref="CE5:CE6"/>
    <mergeCell ref="CC5:CC6"/>
    <mergeCell ref="BS5:BS6"/>
    <mergeCell ref="CD5:CD6"/>
    <mergeCell ref="BZ5:BZ6"/>
    <mergeCell ref="R3:W4"/>
    <mergeCell ref="R5:R6"/>
    <mergeCell ref="T5:T6"/>
    <mergeCell ref="AD5:AD6"/>
    <mergeCell ref="AF5:AF6"/>
    <mergeCell ref="AJ5:AJ6"/>
    <mergeCell ref="BR5:BR6"/>
    <mergeCell ref="BM5:BM6"/>
    <mergeCell ref="BQ5:BQ6"/>
    <mergeCell ref="BA5:BA6"/>
    <mergeCell ref="BE5:BE6"/>
    <mergeCell ref="BF5:BF6"/>
    <mergeCell ref="BG5:BG6"/>
    <mergeCell ref="BP5:BP6"/>
    <mergeCell ref="BK5:BK6"/>
    <mergeCell ref="AG5:AG6"/>
    <mergeCell ref="BD5:BD6"/>
    <mergeCell ref="BH5:BH6"/>
    <mergeCell ref="AR5:AR6"/>
    <mergeCell ref="A2:B3"/>
    <mergeCell ref="A4:B5"/>
    <mergeCell ref="A6:B6"/>
    <mergeCell ref="X5:X6"/>
    <mergeCell ref="Z5:Z6"/>
    <mergeCell ref="X3:AC4"/>
    <mergeCell ref="L2:W2"/>
    <mergeCell ref="J3:J6"/>
    <mergeCell ref="F3:F6"/>
    <mergeCell ref="C2:J2"/>
    <mergeCell ref="X2:AI2"/>
    <mergeCell ref="AE5:AE6"/>
    <mergeCell ref="D3:D6"/>
    <mergeCell ref="G3:G6"/>
    <mergeCell ref="H3:H6"/>
    <mergeCell ref="I3:I6"/>
    <mergeCell ref="N5:N6"/>
    <mergeCell ref="L5:L6"/>
    <mergeCell ref="L3:Q4"/>
    <mergeCell ref="O5:O6"/>
    <mergeCell ref="AD3:AI4"/>
    <mergeCell ref="AA5:AA6"/>
    <mergeCell ref="AB5:AB6"/>
    <mergeCell ref="AC5:AC6"/>
    <mergeCell ref="CB5:CB6"/>
    <mergeCell ref="AJ3:AO4"/>
    <mergeCell ref="AP3:AU4"/>
    <mergeCell ref="BC5:BC6"/>
    <mergeCell ref="BN5:BN6"/>
    <mergeCell ref="BU5:BU6"/>
    <mergeCell ref="CA5:CA6"/>
    <mergeCell ref="BT5:BT6"/>
    <mergeCell ref="BV5:BV6"/>
    <mergeCell ref="BW5:BW6"/>
    <mergeCell ref="BX5:BX6"/>
    <mergeCell ref="BY5:BY6"/>
    <mergeCell ref="BZ3:CE4"/>
    <mergeCell ref="A53:B53"/>
    <mergeCell ref="AU5:AU6"/>
    <mergeCell ref="AY5:AY6"/>
    <mergeCell ref="AZ5:AZ6"/>
    <mergeCell ref="Q5:Q6"/>
    <mergeCell ref="U5:U6"/>
    <mergeCell ref="V5:V6"/>
    <mergeCell ref="AL5:AL6"/>
    <mergeCell ref="AP5:AP6"/>
    <mergeCell ref="M5:M6"/>
    <mergeCell ref="S5:S6"/>
    <mergeCell ref="AW5:AW6"/>
    <mergeCell ref="AH5:AH6"/>
    <mergeCell ref="AK5:AK6"/>
    <mergeCell ref="AQ5:AQ6"/>
    <mergeCell ref="W5:W6"/>
    <mergeCell ref="A42:B42"/>
    <mergeCell ref="AI5:AI6"/>
    <mergeCell ref="AN5:AN6"/>
    <mergeCell ref="AO5:AO6"/>
    <mergeCell ref="P5:P6"/>
    <mergeCell ref="E3:E6"/>
    <mergeCell ref="C3:C6"/>
    <mergeCell ref="Y5:Y6"/>
  </mergeCells>
  <phoneticPr fontId="38" type="noConversion"/>
  <conditionalFormatting sqref="CM7:CM65 CG7:CG65">
    <cfRule type="cellIs" dxfId="2" priority="5" stopIfTrue="1" operator="equal">
      <formula>"Differenz"</formula>
    </cfRule>
  </conditionalFormatting>
  <conditionalFormatting sqref="A2">
    <cfRule type="cellIs" dxfId="1" priority="6" stopIfTrue="1" operator="notEqual">
      <formula>0</formula>
    </cfRule>
  </conditionalFormatting>
  <conditionalFormatting sqref="A2">
    <cfRule type="cellIs" dxfId="0" priority="4" stopIfTrue="1" operator="notEqual">
      <formula>0</formula>
    </cfRule>
  </conditionalFormatting>
  <printOptions gridLines="1"/>
  <pageMargins left="0.39370078740157483" right="0.19685039370078741" top="0.27559055118110237" bottom="0.19685039370078741" header="0.51181102362204722" footer="0.51181102362204722"/>
  <pageSetup paperSize="9" scale="60" firstPageNumber="0" orientation="landscape" r:id="rId1"/>
  <headerFooter alignWithMargins="0">
    <oddFooter>&amp;L&amp;9 2020 / V0</oddFooter>
  </headerFooter>
  <colBreaks count="7" manualBreakCount="7">
    <brk id="11" max="60" man="1"/>
    <brk id="23" max="60" man="1"/>
    <brk id="35" max="60" man="1"/>
    <brk id="47" max="60" man="1"/>
    <brk id="59" max="60" man="1"/>
    <brk id="71" max="60" man="1"/>
    <brk id="84" max="60" man="1"/>
  </colBreaks>
  <ignoredErrors>
    <ignoredError sqref="N63:Q63 AF63 L63 AD63 M63:M65 AE63:AE65 AK63:AK65 AQ63:AQ66 C15 K15" unlockedFormula="1"/>
    <ignoredError sqref="E53 V63:W66 Z63:AC64 BQ63:BS64 CE63:CE66 D53:D54 BC67:BC68 BU67 D20:H20 D41:H41 D43:H43 BQ66:BS66 BS65 Z65 AB65:AC65 BA63:BA66 V16:W54 L60 L7:CE7 L61:N61 AJ60:AR60 S15 L59:CE59 CD42 CD37 L53:U54 L21:L22 L16:U20 Q41:U43 AD16:AI19 AJ16:AR54 BB16:BM51 BN16:BS17 AV16:BA54 BT16:CB54 L41:P42 M43:P43 N60:AF60 AD20:AF28 AV60:CB60 BQ39:BS54 BN39:BP41 X29:AF54 BB53:BP54 X16:AC28 N21:U40 L43:L52 N44:U45 AW15 Y15 AE15 AK15 AQ15 BC15 BI15 BO15 BU15 CA15 L13:CE14 M11 BZ61:CE61 C62:CE62 L57:CE57 L10:CE10 L8:BO8 BQ8:CE8 BN27:BS38 BN26:BO26 BQ26:BS26 BN43:BP51 BN42:BO42 BB52:BO52 BN20:BS25 BN18:BO18 BQ18:BS18 BN19:BO19 BQ19:BS19 Q11:T11 W11:CE11 L12:N12 P12:CE12 P61:BX61 L24:L40 M9:CE9 N47:U52 N46 P46:U46" formula="1"/>
    <ignoredError sqref="D15:H15 S63:S66 Y63:Y65 AW63:AW66 BC63:BC66 BI63:BI66 BO63:BO66 BU63:BU66 CA63:CA66 AG20:AH54 AS16:AT54 CC43:CD54 CC37 CC38:CD38 CC42 CC60:CD60 CB15 M60 M22:M40 CC15:CD36 AS60:AT60 AG60:AH60 AI20:AI54 AU15:AU54 CE15:CE54 BV15:BZ15 BP15:BT15 BJ15:BN15 BD15:BH15 AX15:BB15 AL15:AP15 AF15:AJ15 Z15:AD15 T15:X15 L15:R15 AR15:AT15 AV15 M44:M52 M21 CE60 AU60 AI60 CC40:CD41 CD39" formula="1" unlockedFormula="1"/>
    <ignoredError sqref="F8:H14 F21:H40 F44:H52 F16:H16 F18:H19 F17:H17 G7:H7" evalError="1"/>
    <ignoredError sqref="F60:H60 F63:H65 G53:H53 F42:H42" evalError="1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F48"/>
  <sheetViews>
    <sheetView showGridLines="0" zoomScaleNormal="100" workbookViewId="0">
      <selection activeCell="A31" sqref="A31"/>
    </sheetView>
  </sheetViews>
  <sheetFormatPr baseColWidth="10" defaultColWidth="11.42578125" defaultRowHeight="12.75" x14ac:dyDescent="0.2"/>
  <cols>
    <col min="1" max="1" width="59.28515625" customWidth="1"/>
    <col min="2" max="3" width="7.5703125" customWidth="1"/>
    <col min="4" max="4" width="13.85546875" customWidth="1"/>
  </cols>
  <sheetData>
    <row r="1" spans="1:6" s="95" customFormat="1" ht="20.25" x14ac:dyDescent="0.3">
      <c r="A1" s="448" t="s">
        <v>98</v>
      </c>
      <c r="B1" s="448"/>
      <c r="C1" s="448"/>
      <c r="D1" s="449"/>
    </row>
    <row r="2" spans="1:6" s="95" customFormat="1" ht="20.25" x14ac:dyDescent="0.3">
      <c r="A2" s="96" t="str">
        <f>IF(Deckblatt!$A$18="","",Deckblatt!$A$18)</f>
        <v/>
      </c>
      <c r="B2" s="96"/>
      <c r="C2" s="96"/>
      <c r="D2" s="447" t="str">
        <f>IF(Deckblatt!$A$24="","",Deckblatt!$A$24)</f>
        <v/>
      </c>
    </row>
    <row r="3" spans="1:6" ht="18" customHeight="1" x14ac:dyDescent="0.2">
      <c r="A3" s="97"/>
      <c r="B3" s="97"/>
      <c r="C3" s="97"/>
      <c r="D3" s="55" t="str">
        <f>IF(Deckblatt!$A$21="","",CONCATENATE("/  ",Deckblatt!$A$21))</f>
        <v/>
      </c>
    </row>
    <row r="4" spans="1:6" x14ac:dyDescent="0.2">
      <c r="A4" s="40" t="s">
        <v>231</v>
      </c>
      <c r="B4" s="40"/>
      <c r="C4" s="40"/>
      <c r="D4" s="41"/>
    </row>
    <row r="5" spans="1:6" x14ac:dyDescent="0.2">
      <c r="A5" s="38"/>
      <c r="B5" s="38"/>
      <c r="C5" s="38"/>
    </row>
    <row r="6" spans="1:6" x14ac:dyDescent="0.2">
      <c r="A6" s="302" t="s">
        <v>172</v>
      </c>
      <c r="B6" s="302"/>
      <c r="C6" s="302"/>
      <c r="D6" s="330">
        <v>7.0000000000000001E-3</v>
      </c>
      <c r="E6" s="6"/>
    </row>
    <row r="7" spans="1:6" x14ac:dyDescent="0.2">
      <c r="A7" s="302" t="s">
        <v>171</v>
      </c>
      <c r="B7" s="302"/>
      <c r="C7" s="302"/>
      <c r="D7" s="330">
        <v>-1.0999999999999999E-2</v>
      </c>
    </row>
    <row r="8" spans="1:6" hidden="1" x14ac:dyDescent="0.2">
      <c r="A8" s="305" t="s">
        <v>167</v>
      </c>
      <c r="B8" s="305"/>
      <c r="C8" s="305"/>
      <c r="D8" s="326"/>
    </row>
    <row r="9" spans="1:6" x14ac:dyDescent="0.2">
      <c r="A9" s="38"/>
      <c r="B9" s="38"/>
      <c r="C9" s="38"/>
      <c r="D9" s="286"/>
    </row>
    <row r="10" spans="1:6" x14ac:dyDescent="0.2">
      <c r="A10" s="40" t="s">
        <v>232</v>
      </c>
      <c r="B10" s="40"/>
      <c r="C10" s="40"/>
      <c r="D10" s="287"/>
    </row>
    <row r="11" spans="1:6" x14ac:dyDescent="0.2">
      <c r="A11" s="38"/>
      <c r="B11" s="38"/>
      <c r="C11" s="38"/>
      <c r="D11" s="286"/>
    </row>
    <row r="12" spans="1:6" ht="27" customHeight="1" x14ac:dyDescent="0.2">
      <c r="A12" s="291" t="s">
        <v>233</v>
      </c>
      <c r="B12" s="291"/>
      <c r="C12" s="291"/>
      <c r="D12" s="288">
        <f>Finanzen_planen!E54</f>
        <v>0</v>
      </c>
      <c r="F12" s="6"/>
    </row>
    <row r="13" spans="1:6" ht="12.75" customHeight="1" x14ac:dyDescent="0.2">
      <c r="A13" s="265"/>
      <c r="B13" s="265"/>
      <c r="C13" s="265"/>
      <c r="D13" s="288"/>
    </row>
    <row r="14" spans="1:6" ht="12.75" customHeight="1" x14ac:dyDescent="0.2">
      <c r="A14" s="302" t="s">
        <v>234</v>
      </c>
      <c r="B14" s="302"/>
      <c r="C14" s="302"/>
      <c r="D14" s="288">
        <f>SUM(D15:D16)</f>
        <v>0</v>
      </c>
    </row>
    <row r="15" spans="1:6" x14ac:dyDescent="0.2">
      <c r="A15" s="280" t="s">
        <v>170</v>
      </c>
      <c r="B15" s="280"/>
      <c r="C15" s="280"/>
      <c r="D15" s="289">
        <f>((Finanzen_planen!E20-Finanzen_planen!E19-Finanzen_planen!E18)*Referenzwert!D6)+((Finanzen_planen!E19+Finanzen_planen!E18)*Referenzwert!D7)+(Finanzen_planen!E41*Referenzwert!D7)+(Finanzen_planen!E42*0.8*Referenzwert!D6)+(Finanzen_planen!E42*0.2*Referenzwert!D7)</f>
        <v>0</v>
      </c>
    </row>
    <row r="16" spans="1:6" hidden="1" x14ac:dyDescent="0.2">
      <c r="A16" s="327" t="s">
        <v>173</v>
      </c>
      <c r="B16" s="327"/>
      <c r="C16" s="327"/>
      <c r="D16" s="152">
        <f>D12*D8</f>
        <v>0</v>
      </c>
    </row>
    <row r="17" spans="1:4" ht="29.25" customHeight="1" x14ac:dyDescent="0.2">
      <c r="A17" s="38" t="s">
        <v>235</v>
      </c>
      <c r="B17" s="38"/>
      <c r="C17" s="38"/>
      <c r="D17" s="290">
        <f>SUM(D12:D14)</f>
        <v>0</v>
      </c>
    </row>
    <row r="18" spans="1:4" x14ac:dyDescent="0.2">
      <c r="A18" s="38"/>
      <c r="B18" s="38"/>
      <c r="C18" s="38"/>
      <c r="D18" s="288"/>
    </row>
    <row r="19" spans="1:4" x14ac:dyDescent="0.2">
      <c r="A19" s="302" t="s">
        <v>236</v>
      </c>
      <c r="B19" s="302"/>
      <c r="C19" s="302"/>
      <c r="D19" s="288">
        <f>Finanzen_planen!H54</f>
        <v>0</v>
      </c>
    </row>
    <row r="20" spans="1:4" x14ac:dyDescent="0.2">
      <c r="A20" s="6"/>
      <c r="B20" s="6"/>
      <c r="C20" s="6"/>
      <c r="D20" s="288"/>
    </row>
    <row r="21" spans="1:4" x14ac:dyDescent="0.2">
      <c r="A21" s="452" t="s">
        <v>237</v>
      </c>
      <c r="B21" s="450"/>
      <c r="C21" s="450"/>
      <c r="D21" s="451">
        <f>D19-D17</f>
        <v>0</v>
      </c>
    </row>
    <row r="22" spans="1:4" x14ac:dyDescent="0.2">
      <c r="A22" s="90" t="s">
        <v>238</v>
      </c>
      <c r="B22" s="90"/>
      <c r="C22" s="90"/>
      <c r="D22" s="289">
        <f>Finanzen_planen!G54</f>
        <v>0</v>
      </c>
    </row>
    <row r="23" spans="1:4" x14ac:dyDescent="0.2">
      <c r="A23" s="90"/>
      <c r="B23" s="90"/>
      <c r="C23" s="90"/>
      <c r="D23" s="289"/>
    </row>
    <row r="24" spans="1:4" s="400" customFormat="1" x14ac:dyDescent="0.2">
      <c r="A24" s="463"/>
      <c r="B24" s="463"/>
      <c r="C24" s="463"/>
    </row>
    <row r="25" spans="1:4" ht="13.5" thickBot="1" x14ac:dyDescent="0.25">
      <c r="A25" s="38"/>
      <c r="B25" s="38"/>
      <c r="C25" s="38"/>
    </row>
    <row r="26" spans="1:4" ht="13.5" thickBot="1" x14ac:dyDescent="0.25">
      <c r="A26" s="444" t="s">
        <v>248</v>
      </c>
      <c r="B26" s="553" t="s">
        <v>244</v>
      </c>
      <c r="C26" s="554"/>
      <c r="D26" s="445" t="s">
        <v>94</v>
      </c>
    </row>
    <row r="27" spans="1:4" x14ac:dyDescent="0.2">
      <c r="A27" s="98"/>
      <c r="B27" s="456" t="s">
        <v>245</v>
      </c>
      <c r="C27" s="457" t="s">
        <v>246</v>
      </c>
      <c r="D27" s="460"/>
    </row>
    <row r="28" spans="1:4" x14ac:dyDescent="0.2">
      <c r="A28" s="446"/>
      <c r="B28" s="453"/>
      <c r="C28" s="458"/>
      <c r="D28" s="461"/>
    </row>
    <row r="29" spans="1:4" x14ac:dyDescent="0.2">
      <c r="A29" s="98"/>
      <c r="B29" s="454"/>
      <c r="C29" s="458"/>
      <c r="D29" s="461"/>
    </row>
    <row r="30" spans="1:4" x14ac:dyDescent="0.2">
      <c r="A30" s="98"/>
      <c r="B30" s="454"/>
      <c r="C30" s="458"/>
      <c r="D30" s="461"/>
    </row>
    <row r="31" spans="1:4" x14ac:dyDescent="0.2">
      <c r="A31" s="98"/>
      <c r="B31" s="454"/>
      <c r="C31" s="458"/>
      <c r="D31" s="461"/>
    </row>
    <row r="32" spans="1:4" x14ac:dyDescent="0.2">
      <c r="A32" s="98"/>
      <c r="B32" s="454"/>
      <c r="C32" s="458"/>
      <c r="D32" s="461"/>
    </row>
    <row r="33" spans="1:4" x14ac:dyDescent="0.2">
      <c r="A33" s="98"/>
      <c r="B33" s="454"/>
      <c r="C33" s="458"/>
      <c r="D33" s="461"/>
    </row>
    <row r="34" spans="1:4" x14ac:dyDescent="0.2">
      <c r="A34" s="98"/>
      <c r="B34" s="454"/>
      <c r="C34" s="458"/>
      <c r="D34" s="461"/>
    </row>
    <row r="35" spans="1:4" x14ac:dyDescent="0.2">
      <c r="A35" s="98"/>
      <c r="B35" s="454"/>
      <c r="C35" s="458"/>
      <c r="D35" s="461"/>
    </row>
    <row r="36" spans="1:4" x14ac:dyDescent="0.2">
      <c r="A36" s="98"/>
      <c r="B36" s="454"/>
      <c r="C36" s="458"/>
      <c r="D36" s="461"/>
    </row>
    <row r="37" spans="1:4" x14ac:dyDescent="0.2">
      <c r="A37" s="98"/>
      <c r="B37" s="454"/>
      <c r="C37" s="458"/>
      <c r="D37" s="461"/>
    </row>
    <row r="38" spans="1:4" x14ac:dyDescent="0.2">
      <c r="A38" s="98"/>
      <c r="B38" s="454"/>
      <c r="C38" s="458"/>
      <c r="D38" s="461"/>
    </row>
    <row r="39" spans="1:4" x14ac:dyDescent="0.2">
      <c r="A39" s="98"/>
      <c r="B39" s="454"/>
      <c r="C39" s="458"/>
      <c r="D39" s="461"/>
    </row>
    <row r="40" spans="1:4" x14ac:dyDescent="0.2">
      <c r="A40" s="98"/>
      <c r="B40" s="454"/>
      <c r="C40" s="458"/>
      <c r="D40" s="461"/>
    </row>
    <row r="41" spans="1:4" x14ac:dyDescent="0.2">
      <c r="A41" s="98"/>
      <c r="B41" s="454"/>
      <c r="C41" s="458"/>
      <c r="D41" s="461"/>
    </row>
    <row r="42" spans="1:4" x14ac:dyDescent="0.2">
      <c r="A42" s="98"/>
      <c r="B42" s="454"/>
      <c r="C42" s="458"/>
      <c r="D42" s="461"/>
    </row>
    <row r="43" spans="1:4" x14ac:dyDescent="0.2">
      <c r="A43" s="98"/>
      <c r="B43" s="454"/>
      <c r="C43" s="458"/>
      <c r="D43" s="461"/>
    </row>
    <row r="44" spans="1:4" x14ac:dyDescent="0.2">
      <c r="A44" s="98"/>
      <c r="B44" s="454"/>
      <c r="C44" s="458"/>
      <c r="D44" s="461"/>
    </row>
    <row r="45" spans="1:4" x14ac:dyDescent="0.2">
      <c r="A45" s="98"/>
      <c r="B45" s="454"/>
      <c r="C45" s="458"/>
      <c r="D45" s="461"/>
    </row>
    <row r="46" spans="1:4" ht="13.5" thickBot="1" x14ac:dyDescent="0.25">
      <c r="A46" s="99"/>
      <c r="B46" s="455"/>
      <c r="C46" s="459"/>
      <c r="D46" s="462"/>
    </row>
    <row r="47" spans="1:4" x14ac:dyDescent="0.2">
      <c r="A47" s="34"/>
      <c r="B47" s="34"/>
      <c r="C47" s="34"/>
      <c r="D47" s="34"/>
    </row>
    <row r="48" spans="1:4" ht="25.5" customHeight="1" x14ac:dyDescent="0.2">
      <c r="A48" s="555" t="s">
        <v>251</v>
      </c>
      <c r="B48" s="556"/>
      <c r="C48" s="556"/>
      <c r="D48" s="556"/>
    </row>
  </sheetData>
  <sheetProtection algorithmName="SHA-512" hashValue="LRXPRnhm5F4qJKVX2uDpDpuB7u8Ob7nCGyJ7uxPqd4ZAKVKEmmDN3Wa+0fghfNo8JXOHP5oUTfB2Cp7BneHDTQ==" saltValue="cyNpu/tlajlCi5qvyVBq/w==" spinCount="100000" sheet="1" selectLockedCells="1"/>
  <mergeCells count="2">
    <mergeCell ref="B26:C26"/>
    <mergeCell ref="A48:D48"/>
  </mergeCells>
  <phoneticPr fontId="38" type="noConversion"/>
  <pageMargins left="0.78740157480314965" right="0.78740157480314965" top="0.98425196850393704" bottom="0.98425196850393704" header="0.51181102362204722" footer="0.51181102362204722"/>
  <pageSetup paperSize="9" scale="98" firstPageNumber="0" orientation="portrait" r:id="rId1"/>
  <headerFooter alignWithMargins="0">
    <oddFooter>&amp;L&amp;9 2020 / V0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R107"/>
  <sheetViews>
    <sheetView zoomScaleNormal="100" workbookViewId="0">
      <selection activeCell="A21" sqref="A21"/>
    </sheetView>
  </sheetViews>
  <sheetFormatPr baseColWidth="10" defaultColWidth="11.42578125" defaultRowHeight="12.75" x14ac:dyDescent="0.2"/>
  <cols>
    <col min="1" max="1" width="23.5703125" style="234" customWidth="1"/>
    <col min="2" max="2" width="21" style="234" customWidth="1"/>
    <col min="3" max="3" width="0.85546875" style="234" customWidth="1"/>
    <col min="4" max="4" width="8" style="234" customWidth="1"/>
    <col min="5" max="5" width="8.28515625" style="234" customWidth="1"/>
    <col min="6" max="6" width="8.42578125" style="234" customWidth="1"/>
    <col min="7" max="13" width="11.42578125" style="234" customWidth="1"/>
    <col min="14" max="14" width="12.5703125" style="234" customWidth="1"/>
    <col min="15" max="15" width="6.5703125" style="234" customWidth="1"/>
    <col min="16" max="16384" width="11.42578125" style="234"/>
  </cols>
  <sheetData>
    <row r="1" spans="1:18" s="233" customFormat="1" ht="20.25" customHeight="1" x14ac:dyDescent="0.3">
      <c r="A1" s="558" t="s">
        <v>137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332" t="str">
        <f>IF(Deckblatt!A24="","",Deckblatt!A24)</f>
        <v/>
      </c>
      <c r="O1" s="232" t="str">
        <f>IF(Deckblatt!$A$21="","",CONCATENATE("/  ",Deckblatt!$A$21))</f>
        <v/>
      </c>
    </row>
    <row r="2" spans="1:18" ht="12" customHeight="1" x14ac:dyDescent="0.2">
      <c r="A2" s="251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252"/>
    </row>
    <row r="3" spans="1:18" x14ac:dyDescent="0.2">
      <c r="A3" s="253" t="s">
        <v>115</v>
      </c>
      <c r="B3" s="560" t="str">
        <f>IF(Deckblatt!A19="","",Deckblatt!A19)</f>
        <v/>
      </c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1"/>
    </row>
    <row r="4" spans="1:18" ht="17.25" customHeight="1" x14ac:dyDescent="0.2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</row>
    <row r="5" spans="1:18" ht="22.5" customHeight="1" x14ac:dyDescent="0.2">
      <c r="A5" s="256" t="s">
        <v>139</v>
      </c>
      <c r="B5" s="257">
        <v>2021</v>
      </c>
      <c r="D5" s="562" t="s">
        <v>138</v>
      </c>
      <c r="E5" s="562"/>
      <c r="F5" s="562"/>
      <c r="G5" s="562"/>
      <c r="H5" s="562"/>
      <c r="I5" s="562"/>
      <c r="J5" s="562"/>
      <c r="K5" s="562"/>
      <c r="L5" s="562"/>
      <c r="M5" s="562"/>
    </row>
    <row r="6" spans="1:18" ht="25.5" customHeight="1" x14ac:dyDescent="0.2">
      <c r="D6" s="255" t="s">
        <v>141</v>
      </c>
      <c r="E6" s="255" t="s">
        <v>21</v>
      </c>
      <c r="F6" s="255" t="s">
        <v>142</v>
      </c>
      <c r="G6" s="255"/>
      <c r="H6" s="255" t="str">
        <f>IF('Leistungen_planen '!C68="","",'Leistungen_planen '!C68)</f>
        <v/>
      </c>
      <c r="I6" s="255" t="str">
        <f>IF('Leistungen_planen '!C72="","",'Leistungen_planen '!C72)</f>
        <v/>
      </c>
      <c r="J6" s="255" t="str">
        <f>IF('Leistungen_planen '!C76="","",'Leistungen_planen '!C76)</f>
        <v/>
      </c>
      <c r="K6" s="255" t="str">
        <f>IF('Leistungen_planen '!C80="","",'Leistungen_planen '!C80)</f>
        <v/>
      </c>
      <c r="L6" s="255" t="str">
        <f>IF('Leistungen_planen '!C84="","",'Leistungen_planen '!C84)</f>
        <v/>
      </c>
      <c r="M6" s="255" t="str">
        <f>IF('Leistungen_planen '!C88="","",'Leistungen_planen '!C88)</f>
        <v/>
      </c>
    </row>
    <row r="7" spans="1:18" x14ac:dyDescent="0.2">
      <c r="D7" s="242">
        <v>1</v>
      </c>
      <c r="E7" s="242">
        <v>2</v>
      </c>
      <c r="F7" s="242">
        <v>3</v>
      </c>
      <c r="G7" s="242">
        <v>6</v>
      </c>
      <c r="H7" s="242">
        <v>7</v>
      </c>
      <c r="I7" s="242">
        <v>8</v>
      </c>
      <c r="J7" s="242">
        <v>9</v>
      </c>
      <c r="K7" s="242">
        <v>10</v>
      </c>
      <c r="L7" s="242">
        <v>11</v>
      </c>
      <c r="M7" s="242">
        <v>12</v>
      </c>
    </row>
    <row r="8" spans="1:18" ht="12" customHeight="1" x14ac:dyDescent="0.2">
      <c r="A8" s="236" t="s">
        <v>116</v>
      </c>
      <c r="B8" s="237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192"/>
      <c r="O8" s="192"/>
      <c r="P8" s="192"/>
      <c r="Q8" s="192"/>
      <c r="R8" s="192"/>
    </row>
    <row r="9" spans="1:18" ht="12" customHeight="1" x14ac:dyDescent="0.2">
      <c r="A9" s="235" t="s">
        <v>117</v>
      </c>
      <c r="B9" s="243"/>
    </row>
    <row r="10" spans="1:18" ht="12" customHeight="1" x14ac:dyDescent="0.2">
      <c r="A10" s="235" t="s">
        <v>118</v>
      </c>
      <c r="B10" s="247"/>
      <c r="E10" s="557" t="str">
        <f>IF(B16=0,"",IF(SUM(D8:M8)=1,"","Wir bitten Sie, den Zuschlag anteilsmässig (%) auf die Kostenträger zu verteilen."))</f>
        <v/>
      </c>
      <c r="F10" s="557"/>
      <c r="G10" s="557"/>
      <c r="H10" s="557"/>
      <c r="I10" s="557"/>
      <c r="J10" s="557"/>
      <c r="K10" s="557"/>
      <c r="L10" s="557"/>
      <c r="M10" s="557"/>
    </row>
    <row r="11" spans="1:18" ht="12" customHeight="1" x14ac:dyDescent="0.2">
      <c r="A11" s="235" t="s">
        <v>119</v>
      </c>
      <c r="B11" s="244"/>
    </row>
    <row r="12" spans="1:18" ht="12" customHeight="1" x14ac:dyDescent="0.2">
      <c r="A12" s="235" t="s">
        <v>120</v>
      </c>
      <c r="B12" s="258"/>
    </row>
    <row r="13" spans="1:18" ht="12" customHeight="1" x14ac:dyDescent="0.2">
      <c r="A13" s="235" t="s">
        <v>121</v>
      </c>
      <c r="B13" s="238" t="str">
        <f>IF(B12="Mobilien/Maschinen/Fahrzeuge",5,IF(B12="Immobilien",25,IF(B12="Informatik/Kommunikation",3,"")))</f>
        <v/>
      </c>
    </row>
    <row r="14" spans="1:18" ht="12" customHeight="1" x14ac:dyDescent="0.2">
      <c r="A14" s="235" t="s">
        <v>122</v>
      </c>
      <c r="B14" s="238" t="str">
        <f>IF(B13="","",IF(B10&lt;1997,0,IF((B10+B13)-B5&lt;0,0,(B10+B13)-B5)))</f>
        <v/>
      </c>
    </row>
    <row r="15" spans="1:18" ht="12" customHeight="1" x14ac:dyDescent="0.2">
      <c r="A15" s="235" t="s">
        <v>123</v>
      </c>
      <c r="B15" s="249">
        <v>0.04</v>
      </c>
    </row>
    <row r="16" spans="1:18" ht="12" customHeight="1" x14ac:dyDescent="0.2">
      <c r="A16" s="235" t="s">
        <v>124</v>
      </c>
      <c r="B16" s="250">
        <f>IF(OR( B14=0,B14="",0),0,ROUND(PMT(B15,B13,-B11),0))</f>
        <v>0</v>
      </c>
    </row>
    <row r="17" spans="1:13" ht="12" customHeight="1" x14ac:dyDescent="0.2">
      <c r="A17" s="235"/>
      <c r="B17" s="235"/>
      <c r="D17" s="242">
        <v>1</v>
      </c>
      <c r="E17" s="242">
        <v>2</v>
      </c>
      <c r="F17" s="242">
        <v>3</v>
      </c>
      <c r="G17" s="242">
        <v>6</v>
      </c>
      <c r="H17" s="242">
        <v>7</v>
      </c>
      <c r="I17" s="242">
        <v>8</v>
      </c>
      <c r="J17" s="242">
        <v>9</v>
      </c>
      <c r="K17" s="242">
        <v>10</v>
      </c>
      <c r="L17" s="242">
        <v>11</v>
      </c>
      <c r="M17" s="242">
        <v>12</v>
      </c>
    </row>
    <row r="18" spans="1:13" ht="12" customHeight="1" x14ac:dyDescent="0.2">
      <c r="A18" s="236" t="s">
        <v>125</v>
      </c>
      <c r="B18" s="237"/>
      <c r="D18" s="248"/>
      <c r="E18" s="248"/>
      <c r="F18" s="248"/>
      <c r="G18" s="248"/>
      <c r="H18" s="248"/>
      <c r="I18" s="248"/>
      <c r="J18" s="248"/>
      <c r="K18" s="248"/>
      <c r="L18" s="248"/>
      <c r="M18" s="248"/>
    </row>
    <row r="19" spans="1:13" ht="12" customHeight="1" x14ac:dyDescent="0.2">
      <c r="A19" s="235" t="s">
        <v>117</v>
      </c>
      <c r="B19" s="243"/>
    </row>
    <row r="20" spans="1:13" ht="12" customHeight="1" x14ac:dyDescent="0.2">
      <c r="A20" s="235" t="s">
        <v>118</v>
      </c>
      <c r="B20" s="247"/>
      <c r="E20" s="557" t="str">
        <f>IF(B26=0,"",IF(SUM(D18:M18)=1,"","Wir bitten Sie, den Zuschlag anteilsmässig (%) auf die Kostenträger zu verteilen."))</f>
        <v/>
      </c>
      <c r="F20" s="557"/>
      <c r="G20" s="557"/>
      <c r="H20" s="557"/>
      <c r="I20" s="557"/>
      <c r="J20" s="557"/>
      <c r="K20" s="557"/>
      <c r="L20" s="557"/>
      <c r="M20" s="557"/>
    </row>
    <row r="21" spans="1:13" ht="12" customHeight="1" x14ac:dyDescent="0.2">
      <c r="A21" s="235" t="s">
        <v>119</v>
      </c>
      <c r="B21" s="244"/>
    </row>
    <row r="22" spans="1:13" ht="12" customHeight="1" x14ac:dyDescent="0.2">
      <c r="A22" s="235" t="s">
        <v>120</v>
      </c>
      <c r="B22" s="258"/>
    </row>
    <row r="23" spans="1:13" ht="12" customHeight="1" x14ac:dyDescent="0.2">
      <c r="A23" s="235" t="s">
        <v>121</v>
      </c>
      <c r="B23" s="238" t="str">
        <f>IF(B22="Mobilien/Maschinen/Fahrzeuge",5,IF(B22="Immobilien",25,IF(B22="Informatik/Kommunikation",3,"")))</f>
        <v/>
      </c>
    </row>
    <row r="24" spans="1:13" ht="12" customHeight="1" x14ac:dyDescent="0.2">
      <c r="A24" s="235" t="s">
        <v>122</v>
      </c>
      <c r="B24" s="238" t="str">
        <f>IF(B23="","",IF(B20&lt;1997,0,IF((B20+B23)-B5&lt;0,0,(B20+B23)-B5)))</f>
        <v/>
      </c>
    </row>
    <row r="25" spans="1:13" ht="12" customHeight="1" x14ac:dyDescent="0.2">
      <c r="A25" s="235" t="s">
        <v>123</v>
      </c>
      <c r="B25" s="239">
        <v>0.04</v>
      </c>
    </row>
    <row r="26" spans="1:13" ht="12" customHeight="1" x14ac:dyDescent="0.2">
      <c r="A26" s="235" t="s">
        <v>124</v>
      </c>
      <c r="B26" s="240">
        <f>IF(OR( B24=0,B24="",0),0,ROUND(PMT(B25,B23,-B21),0))</f>
        <v>0</v>
      </c>
    </row>
    <row r="27" spans="1:13" ht="12" customHeight="1" x14ac:dyDescent="0.2">
      <c r="A27" s="235"/>
      <c r="B27" s="241"/>
      <c r="D27" s="242">
        <v>1</v>
      </c>
      <c r="E27" s="242">
        <v>2</v>
      </c>
      <c r="F27" s="242">
        <v>3</v>
      </c>
      <c r="G27" s="242">
        <v>6</v>
      </c>
      <c r="H27" s="242">
        <v>7</v>
      </c>
      <c r="I27" s="242">
        <v>8</v>
      </c>
      <c r="J27" s="242">
        <v>9</v>
      </c>
      <c r="K27" s="242">
        <v>10</v>
      </c>
      <c r="L27" s="242">
        <v>11</v>
      </c>
      <c r="M27" s="242">
        <v>12</v>
      </c>
    </row>
    <row r="28" spans="1:13" ht="12" customHeight="1" x14ac:dyDescent="0.2">
      <c r="A28" s="236" t="s">
        <v>126</v>
      </c>
      <c r="B28" s="237"/>
      <c r="D28" s="248"/>
      <c r="E28" s="248"/>
      <c r="F28" s="248"/>
      <c r="G28" s="248"/>
      <c r="H28" s="248"/>
      <c r="I28" s="248"/>
      <c r="J28" s="248"/>
      <c r="K28" s="248"/>
      <c r="L28" s="248"/>
      <c r="M28" s="248"/>
    </row>
    <row r="29" spans="1:13" ht="12" customHeight="1" x14ac:dyDescent="0.2">
      <c r="A29" s="235" t="s">
        <v>117</v>
      </c>
      <c r="B29" s="243"/>
    </row>
    <row r="30" spans="1:13" ht="12" customHeight="1" x14ac:dyDescent="0.2">
      <c r="A30" s="235" t="s">
        <v>118</v>
      </c>
      <c r="B30" s="247"/>
      <c r="E30" s="557" t="str">
        <f>IF(B36=0,"",IF(SUM(D28:M28)=1,"","Wir bitten Sie, den Zuschlag anteilsmässig (%) auf die Kostenträger zu verteilen."))</f>
        <v/>
      </c>
      <c r="F30" s="557"/>
      <c r="G30" s="557"/>
      <c r="H30" s="557"/>
      <c r="I30" s="557"/>
      <c r="J30" s="557"/>
      <c r="K30" s="557"/>
      <c r="L30" s="557"/>
      <c r="M30" s="557"/>
    </row>
    <row r="31" spans="1:13" ht="12" customHeight="1" x14ac:dyDescent="0.2">
      <c r="A31" s="235" t="s">
        <v>119</v>
      </c>
      <c r="B31" s="244"/>
    </row>
    <row r="32" spans="1:13" ht="12" customHeight="1" x14ac:dyDescent="0.2">
      <c r="A32" s="235" t="s">
        <v>120</v>
      </c>
      <c r="B32" s="258"/>
    </row>
    <row r="33" spans="1:13" ht="12" customHeight="1" x14ac:dyDescent="0.2">
      <c r="A33" s="235" t="s">
        <v>121</v>
      </c>
      <c r="B33" s="238" t="str">
        <f>IF(B32="Mobilien/Maschinen/Fahrzeuge",5,IF(B32="Immobilien",25,IF(B32="Informatik/Kommunikation",3,"")))</f>
        <v/>
      </c>
    </row>
    <row r="34" spans="1:13" ht="12" customHeight="1" x14ac:dyDescent="0.2">
      <c r="A34" s="235" t="s">
        <v>122</v>
      </c>
      <c r="B34" s="238" t="str">
        <f>IF(B33="","",IF(B30&lt;1997,0,IF((B30+B33)-B5&lt;0,0,(B30+B33)-B5)))</f>
        <v/>
      </c>
    </row>
    <row r="35" spans="1:13" ht="12" customHeight="1" x14ac:dyDescent="0.2">
      <c r="A35" s="235" t="s">
        <v>123</v>
      </c>
      <c r="B35" s="249">
        <v>0.04</v>
      </c>
    </row>
    <row r="36" spans="1:13" ht="12" customHeight="1" x14ac:dyDescent="0.2">
      <c r="A36" s="235" t="s">
        <v>124</v>
      </c>
      <c r="B36" s="250">
        <f>IF(OR( B34=0,B34="",0),0,ROUND(PMT(B35,B33,-B31),0))</f>
        <v>0</v>
      </c>
    </row>
    <row r="37" spans="1:13" ht="12" customHeight="1" x14ac:dyDescent="0.2">
      <c r="A37" s="235"/>
      <c r="B37" s="241"/>
      <c r="D37" s="242">
        <v>1</v>
      </c>
      <c r="E37" s="242">
        <v>2</v>
      </c>
      <c r="F37" s="242">
        <v>3</v>
      </c>
      <c r="G37" s="242">
        <v>6</v>
      </c>
      <c r="H37" s="242">
        <v>7</v>
      </c>
      <c r="I37" s="242">
        <v>8</v>
      </c>
      <c r="J37" s="242">
        <v>9</v>
      </c>
      <c r="K37" s="242">
        <v>10</v>
      </c>
      <c r="L37" s="242">
        <v>11</v>
      </c>
      <c r="M37" s="242">
        <v>12</v>
      </c>
    </row>
    <row r="38" spans="1:13" ht="12" customHeight="1" x14ac:dyDescent="0.2">
      <c r="A38" s="236" t="s">
        <v>127</v>
      </c>
      <c r="B38" s="241"/>
      <c r="D38" s="248"/>
      <c r="E38" s="248"/>
      <c r="F38" s="248"/>
      <c r="G38" s="248"/>
      <c r="H38" s="248"/>
      <c r="I38" s="248"/>
      <c r="J38" s="248"/>
      <c r="K38" s="248"/>
      <c r="L38" s="248"/>
      <c r="M38" s="248"/>
    </row>
    <row r="39" spans="1:13" ht="12" customHeight="1" x14ac:dyDescent="0.2">
      <c r="A39" s="235" t="s">
        <v>117</v>
      </c>
      <c r="B39" s="243"/>
    </row>
    <row r="40" spans="1:13" ht="12" customHeight="1" x14ac:dyDescent="0.2">
      <c r="A40" s="235" t="s">
        <v>118</v>
      </c>
      <c r="B40" s="247"/>
      <c r="E40" s="557" t="str">
        <f>IF(B46=0,"",IF(SUM(D38:M38)=1,"","Wir bitten Sie, den Zuschlag anteilsmässig (%) auf die Kostenträger zu verteilen."))</f>
        <v/>
      </c>
      <c r="F40" s="557"/>
      <c r="G40" s="557"/>
      <c r="H40" s="557"/>
      <c r="I40" s="557"/>
      <c r="J40" s="557"/>
      <c r="K40" s="557"/>
      <c r="L40" s="557"/>
      <c r="M40" s="557"/>
    </row>
    <row r="41" spans="1:13" ht="12" customHeight="1" x14ac:dyDescent="0.2">
      <c r="A41" s="235" t="s">
        <v>119</v>
      </c>
      <c r="B41" s="244"/>
    </row>
    <row r="42" spans="1:13" ht="12" customHeight="1" x14ac:dyDescent="0.2">
      <c r="A42" s="235" t="s">
        <v>120</v>
      </c>
      <c r="B42" s="258"/>
    </row>
    <row r="43" spans="1:13" ht="12" customHeight="1" x14ac:dyDescent="0.2">
      <c r="A43" s="235" t="s">
        <v>121</v>
      </c>
      <c r="B43" s="238" t="str">
        <f>IF(B42="Mobilien/Maschinen/Fahrzeuge",5,IF(B42="Immobilien",25,IF(B42="Informatik/Kommunikation",3,"")))</f>
        <v/>
      </c>
    </row>
    <row r="44" spans="1:13" ht="12" customHeight="1" x14ac:dyDescent="0.2">
      <c r="A44" s="235" t="s">
        <v>122</v>
      </c>
      <c r="B44" s="238" t="str">
        <f>IF(B43="","",IF(B40&lt;1997,0,IF((B40+B43)-B5&lt;0,0,(B40+B43)-B5)))</f>
        <v/>
      </c>
    </row>
    <row r="45" spans="1:13" ht="12" customHeight="1" x14ac:dyDescent="0.2">
      <c r="A45" s="235" t="s">
        <v>123</v>
      </c>
      <c r="B45" s="249">
        <v>0.04</v>
      </c>
    </row>
    <row r="46" spans="1:13" ht="12" customHeight="1" x14ac:dyDescent="0.2">
      <c r="A46" s="235" t="s">
        <v>124</v>
      </c>
      <c r="B46" s="250">
        <f>IF(OR( B44=0,B44="",0),0,ROUND(PMT(B45,B43,-B41),0))</f>
        <v>0</v>
      </c>
    </row>
    <row r="47" spans="1:13" ht="12" customHeight="1" x14ac:dyDescent="0.2">
      <c r="D47" s="242">
        <v>1</v>
      </c>
      <c r="E47" s="242">
        <v>2</v>
      </c>
      <c r="F47" s="242">
        <v>3</v>
      </c>
      <c r="G47" s="242">
        <v>6</v>
      </c>
      <c r="H47" s="242">
        <v>7</v>
      </c>
      <c r="I47" s="242">
        <v>8</v>
      </c>
      <c r="J47" s="242">
        <v>9</v>
      </c>
      <c r="K47" s="242">
        <v>10</v>
      </c>
      <c r="L47" s="242">
        <v>11</v>
      </c>
      <c r="M47" s="242">
        <v>12</v>
      </c>
    </row>
    <row r="48" spans="1:13" ht="12" customHeight="1" x14ac:dyDescent="0.2">
      <c r="A48" s="236" t="s">
        <v>128</v>
      </c>
      <c r="B48" s="241"/>
      <c r="D48" s="248"/>
      <c r="E48" s="248"/>
      <c r="F48" s="248"/>
      <c r="G48" s="248"/>
      <c r="H48" s="248"/>
      <c r="I48" s="248"/>
      <c r="J48" s="248"/>
      <c r="K48" s="248"/>
      <c r="L48" s="248"/>
      <c r="M48" s="248"/>
    </row>
    <row r="49" spans="1:13" ht="12" customHeight="1" x14ac:dyDescent="0.2">
      <c r="A49" s="235" t="s">
        <v>117</v>
      </c>
      <c r="B49" s="243"/>
    </row>
    <row r="50" spans="1:13" ht="12" customHeight="1" x14ac:dyDescent="0.2">
      <c r="A50" s="235" t="s">
        <v>118</v>
      </c>
      <c r="B50" s="247"/>
      <c r="E50" s="557" t="str">
        <f>IF(B56=0,"",IF(SUM(D48:M48)=1,"","Wir bitten Sie, den Zuschlag anteilsmässig (%) auf die Kostenträger zu verteilen."))</f>
        <v/>
      </c>
      <c r="F50" s="557"/>
      <c r="G50" s="557"/>
      <c r="H50" s="557"/>
      <c r="I50" s="557"/>
      <c r="J50" s="557"/>
      <c r="K50" s="557"/>
      <c r="L50" s="557"/>
      <c r="M50" s="557"/>
    </row>
    <row r="51" spans="1:13" ht="12" customHeight="1" x14ac:dyDescent="0.2">
      <c r="A51" s="235" t="s">
        <v>119</v>
      </c>
      <c r="B51" s="244"/>
    </row>
    <row r="52" spans="1:13" ht="12" customHeight="1" x14ac:dyDescent="0.2">
      <c r="A52" s="235" t="s">
        <v>120</v>
      </c>
      <c r="B52" s="258"/>
    </row>
    <row r="53" spans="1:13" ht="12" customHeight="1" x14ac:dyDescent="0.2">
      <c r="A53" s="235" t="s">
        <v>121</v>
      </c>
      <c r="B53" s="238" t="str">
        <f>IF(B52="Mobilien/Maschinen/Fahrzeuge",5,IF(B52="Immobilien",25,IF(B52="Informatik/Kommunikation",3,"")))</f>
        <v/>
      </c>
    </row>
    <row r="54" spans="1:13" ht="12" customHeight="1" x14ac:dyDescent="0.2">
      <c r="A54" s="235" t="s">
        <v>122</v>
      </c>
      <c r="B54" s="238" t="str">
        <f>IF(B53="","",IF(B50&lt;1997,0,IF((B50+B53)-B5&lt;0,0,(B50+B53)-B5)))</f>
        <v/>
      </c>
    </row>
    <row r="55" spans="1:13" ht="12" customHeight="1" x14ac:dyDescent="0.2">
      <c r="A55" s="235" t="s">
        <v>123</v>
      </c>
      <c r="B55" s="249">
        <v>0.04</v>
      </c>
    </row>
    <row r="56" spans="1:13" ht="12" customHeight="1" x14ac:dyDescent="0.2">
      <c r="A56" s="235" t="s">
        <v>124</v>
      </c>
      <c r="B56" s="250">
        <f>IF(OR( B54=0,B54="",0),0,ROUND(PMT(B55,B53,-B51),0))</f>
        <v>0</v>
      </c>
    </row>
    <row r="57" spans="1:13" ht="12" customHeight="1" x14ac:dyDescent="0.2">
      <c r="D57" s="242">
        <v>1</v>
      </c>
      <c r="E57" s="242">
        <v>2</v>
      </c>
      <c r="F57" s="242">
        <v>3</v>
      </c>
      <c r="G57" s="242">
        <v>6</v>
      </c>
      <c r="H57" s="242">
        <v>7</v>
      </c>
      <c r="I57" s="242">
        <v>8</v>
      </c>
      <c r="J57" s="242">
        <v>9</v>
      </c>
      <c r="K57" s="242">
        <v>10</v>
      </c>
      <c r="L57" s="242">
        <v>11</v>
      </c>
      <c r="M57" s="242">
        <v>12</v>
      </c>
    </row>
    <row r="58" spans="1:13" ht="12" customHeight="1" x14ac:dyDescent="0.2">
      <c r="A58" s="236" t="s">
        <v>129</v>
      </c>
      <c r="B58" s="241"/>
      <c r="D58" s="248"/>
      <c r="E58" s="248"/>
      <c r="F58" s="248"/>
      <c r="G58" s="248"/>
      <c r="H58" s="248"/>
      <c r="I58" s="248"/>
      <c r="J58" s="248"/>
      <c r="K58" s="248"/>
      <c r="L58" s="248"/>
      <c r="M58" s="248"/>
    </row>
    <row r="59" spans="1:13" ht="12" customHeight="1" x14ac:dyDescent="0.2">
      <c r="A59" s="235" t="s">
        <v>117</v>
      </c>
      <c r="B59" s="243"/>
    </row>
    <row r="60" spans="1:13" ht="12" customHeight="1" x14ac:dyDescent="0.2">
      <c r="A60" s="235" t="s">
        <v>118</v>
      </c>
      <c r="B60" s="247"/>
      <c r="E60" s="557" t="str">
        <f>IF(B66=0,"",IF(SUM(D58:M58)=1,"","Wir bitten Sie, den Zuschlag anteilsmässig (%) auf die Kostenträger zu verteilen."))</f>
        <v/>
      </c>
      <c r="F60" s="557"/>
      <c r="G60" s="557"/>
      <c r="H60" s="557"/>
      <c r="I60" s="557"/>
      <c r="J60" s="557"/>
      <c r="K60" s="557"/>
      <c r="L60" s="557"/>
      <c r="M60" s="557"/>
    </row>
    <row r="61" spans="1:13" ht="12" customHeight="1" x14ac:dyDescent="0.2">
      <c r="A61" s="235" t="s">
        <v>119</v>
      </c>
      <c r="B61" s="244"/>
    </row>
    <row r="62" spans="1:13" ht="12" customHeight="1" x14ac:dyDescent="0.2">
      <c r="A62" s="235" t="s">
        <v>120</v>
      </c>
      <c r="B62" s="258"/>
    </row>
    <row r="63" spans="1:13" ht="12" customHeight="1" x14ac:dyDescent="0.2">
      <c r="A63" s="235" t="s">
        <v>121</v>
      </c>
      <c r="B63" s="238" t="str">
        <f>IF(B62="Mobilien/Maschinen/Fahrzeuge",5,IF(B62="Immobilien",25,IF(B62="Informatik/Kommunikation",3,"")))</f>
        <v/>
      </c>
    </row>
    <row r="64" spans="1:13" ht="12" customHeight="1" x14ac:dyDescent="0.2">
      <c r="A64" s="235" t="s">
        <v>122</v>
      </c>
      <c r="B64" s="238" t="str">
        <f>IF(B63="","",IF(B60&lt;1997,0,IF((B60+B63)-B5&lt;0,0,(B60+B63)-B5)))</f>
        <v/>
      </c>
    </row>
    <row r="65" spans="1:13" ht="12" customHeight="1" x14ac:dyDescent="0.2">
      <c r="A65" s="235" t="s">
        <v>123</v>
      </c>
      <c r="B65" s="249">
        <v>0.04</v>
      </c>
    </row>
    <row r="66" spans="1:13" ht="12" customHeight="1" x14ac:dyDescent="0.2">
      <c r="A66" s="235" t="s">
        <v>124</v>
      </c>
      <c r="B66" s="250">
        <f>IF(OR( B64=0,B64="",0),0,ROUND(PMT(B65,B63,-B61),0))</f>
        <v>0</v>
      </c>
    </row>
    <row r="67" spans="1:13" ht="12" customHeight="1" x14ac:dyDescent="0.2">
      <c r="D67" s="242">
        <v>1</v>
      </c>
      <c r="E67" s="242">
        <v>2</v>
      </c>
      <c r="F67" s="242">
        <v>3</v>
      </c>
      <c r="G67" s="242">
        <v>6</v>
      </c>
      <c r="H67" s="242">
        <v>7</v>
      </c>
      <c r="I67" s="242">
        <v>8</v>
      </c>
      <c r="J67" s="242">
        <v>9</v>
      </c>
      <c r="K67" s="242">
        <v>10</v>
      </c>
      <c r="L67" s="242">
        <v>11</v>
      </c>
      <c r="M67" s="242">
        <v>12</v>
      </c>
    </row>
    <row r="68" spans="1:13" ht="12" customHeight="1" x14ac:dyDescent="0.2">
      <c r="A68" s="236" t="s">
        <v>130</v>
      </c>
      <c r="B68" s="241"/>
      <c r="D68" s="248"/>
      <c r="E68" s="248"/>
      <c r="F68" s="248"/>
      <c r="G68" s="248"/>
      <c r="H68" s="248"/>
      <c r="I68" s="248"/>
      <c r="J68" s="248"/>
      <c r="K68" s="248"/>
      <c r="L68" s="248"/>
      <c r="M68" s="248"/>
    </row>
    <row r="69" spans="1:13" ht="12" customHeight="1" x14ac:dyDescent="0.2">
      <c r="A69" s="235" t="s">
        <v>117</v>
      </c>
      <c r="B69" s="243"/>
    </row>
    <row r="70" spans="1:13" ht="12" customHeight="1" x14ac:dyDescent="0.2">
      <c r="A70" s="235" t="s">
        <v>118</v>
      </c>
      <c r="B70" s="247"/>
      <c r="E70" s="557" t="str">
        <f>IF(B76=0,"",IF(SUM(D68:M68)=1,"","Wir bitten Sie, den Zuschlag anteilsmässig (%) auf die Kostenträger zu verteilen."))</f>
        <v/>
      </c>
      <c r="F70" s="557"/>
      <c r="G70" s="557"/>
      <c r="H70" s="557"/>
      <c r="I70" s="557"/>
      <c r="J70" s="557"/>
      <c r="K70" s="557"/>
      <c r="L70" s="557"/>
      <c r="M70" s="557"/>
    </row>
    <row r="71" spans="1:13" ht="12" customHeight="1" x14ac:dyDescent="0.2">
      <c r="A71" s="235" t="s">
        <v>119</v>
      </c>
      <c r="B71" s="244"/>
    </row>
    <row r="72" spans="1:13" ht="12" customHeight="1" x14ac:dyDescent="0.2">
      <c r="A72" s="235" t="s">
        <v>120</v>
      </c>
      <c r="B72" s="258"/>
    </row>
    <row r="73" spans="1:13" ht="12" customHeight="1" x14ac:dyDescent="0.2">
      <c r="A73" s="235" t="s">
        <v>121</v>
      </c>
      <c r="B73" s="238" t="str">
        <f>IF(B72="Mobilien/Maschinen/Fahrzeuge",5,IF(B72="Immobilien",25,IF(B72="Informatik/Kommunikation",3,"")))</f>
        <v/>
      </c>
    </row>
    <row r="74" spans="1:13" ht="12" customHeight="1" x14ac:dyDescent="0.2">
      <c r="A74" s="235" t="s">
        <v>122</v>
      </c>
      <c r="B74" s="238" t="str">
        <f>IF(B73="","",IF(B70&lt;1997,0,IF((B70+B73)-B5&lt;0,0,(B70+B73)-B5)))</f>
        <v/>
      </c>
    </row>
    <row r="75" spans="1:13" ht="12" customHeight="1" x14ac:dyDescent="0.2">
      <c r="A75" s="235" t="s">
        <v>123</v>
      </c>
      <c r="B75" s="249">
        <v>0.04</v>
      </c>
    </row>
    <row r="76" spans="1:13" ht="12" customHeight="1" x14ac:dyDescent="0.2">
      <c r="A76" s="235" t="s">
        <v>124</v>
      </c>
      <c r="B76" s="250">
        <f>IF(OR( B74=0,B74="",0),0,ROUND(PMT(B75,B73,-B71),0))</f>
        <v>0</v>
      </c>
    </row>
    <row r="77" spans="1:13" ht="12" hidden="1" customHeight="1" x14ac:dyDescent="0.2">
      <c r="B77" s="241"/>
      <c r="D77" s="242">
        <v>1</v>
      </c>
      <c r="E77" s="242">
        <v>2</v>
      </c>
      <c r="F77" s="242">
        <v>3</v>
      </c>
      <c r="G77" s="242"/>
      <c r="H77" s="242">
        <v>7</v>
      </c>
      <c r="I77" s="242">
        <v>8</v>
      </c>
      <c r="J77" s="242">
        <v>9</v>
      </c>
      <c r="K77" s="242">
        <v>10</v>
      </c>
      <c r="L77" s="242">
        <v>11</v>
      </c>
      <c r="M77" s="242">
        <v>12</v>
      </c>
    </row>
    <row r="78" spans="1:13" ht="12" hidden="1" customHeight="1" x14ac:dyDescent="0.2">
      <c r="A78" s="236" t="s">
        <v>131</v>
      </c>
      <c r="B78" s="237"/>
      <c r="D78" s="248"/>
      <c r="E78" s="248"/>
      <c r="F78" s="248"/>
      <c r="G78" s="248"/>
      <c r="H78" s="248"/>
      <c r="I78" s="248"/>
      <c r="J78" s="248"/>
      <c r="K78" s="248"/>
      <c r="L78" s="248"/>
      <c r="M78" s="248"/>
    </row>
    <row r="79" spans="1:13" ht="12" hidden="1" customHeight="1" x14ac:dyDescent="0.2">
      <c r="A79" s="235" t="s">
        <v>117</v>
      </c>
      <c r="B79" s="243"/>
    </row>
    <row r="80" spans="1:13" ht="12" hidden="1" customHeight="1" x14ac:dyDescent="0.2">
      <c r="A80" s="235" t="s">
        <v>118</v>
      </c>
      <c r="B80" s="247"/>
      <c r="E80" s="557" t="str">
        <f>IF(B86=0,"",IF(SUM(D78:M78)=1,"","Wir bitten Sie, den Zuschlag anteilsmässig (%) auf die Kostenträger zu verteilen."))</f>
        <v/>
      </c>
      <c r="F80" s="557"/>
      <c r="G80" s="557"/>
      <c r="H80" s="557"/>
      <c r="I80" s="557"/>
      <c r="J80" s="557"/>
      <c r="K80" s="557"/>
      <c r="L80" s="557"/>
      <c r="M80" s="557"/>
    </row>
    <row r="81" spans="1:2" ht="12" hidden="1" customHeight="1" x14ac:dyDescent="0.2">
      <c r="A81" s="235" t="s">
        <v>119</v>
      </c>
      <c r="B81" s="244"/>
    </row>
    <row r="82" spans="1:2" ht="12" hidden="1" customHeight="1" x14ac:dyDescent="0.2">
      <c r="A82" s="235" t="s">
        <v>120</v>
      </c>
      <c r="B82" s="245"/>
    </row>
    <row r="83" spans="1:2" ht="12" hidden="1" customHeight="1" x14ac:dyDescent="0.2">
      <c r="A83" s="235" t="s">
        <v>121</v>
      </c>
      <c r="B83" s="238" t="str">
        <f>IF(B82="Mobilien/Maschinen/Fahrzeuge",5,IF(B82="Immobilien",25,IF(B82="Informatik/Kommunikation",3,"")))</f>
        <v/>
      </c>
    </row>
    <row r="84" spans="1:2" ht="12" hidden="1" customHeight="1" x14ac:dyDescent="0.2">
      <c r="A84" s="235" t="s">
        <v>122</v>
      </c>
      <c r="B84" s="238" t="str">
        <f>IF(B83="","",IF(B80&lt;1997,0,IF((B80+B83)-B5&lt;0,0,(B80+B83)-B5)))</f>
        <v/>
      </c>
    </row>
    <row r="85" spans="1:2" ht="12" hidden="1" customHeight="1" x14ac:dyDescent="0.2">
      <c r="A85" s="235" t="s">
        <v>123</v>
      </c>
      <c r="B85" s="249">
        <v>0.04</v>
      </c>
    </row>
    <row r="86" spans="1:2" ht="12" hidden="1" customHeight="1" x14ac:dyDescent="0.2">
      <c r="A86" s="235" t="s">
        <v>124</v>
      </c>
      <c r="B86" s="250">
        <f>IF(OR( B84=0,B84="",0),0,ROUND(PMT(B85,B83,-B81),0))</f>
        <v>0</v>
      </c>
    </row>
    <row r="87" spans="1:2" ht="12" hidden="1" customHeight="1" x14ac:dyDescent="0.2"/>
    <row r="88" spans="1:2" ht="12" customHeight="1" x14ac:dyDescent="0.2"/>
    <row r="89" spans="1:2" ht="12" customHeight="1" x14ac:dyDescent="0.2"/>
    <row r="90" spans="1:2" ht="12" customHeight="1" x14ac:dyDescent="0.2"/>
    <row r="91" spans="1:2" ht="12" customHeight="1" x14ac:dyDescent="0.2"/>
    <row r="92" spans="1:2" ht="12" customHeight="1" x14ac:dyDescent="0.2"/>
    <row r="93" spans="1:2" ht="12" customHeight="1" x14ac:dyDescent="0.2"/>
    <row r="94" spans="1:2" ht="12" customHeight="1" x14ac:dyDescent="0.2"/>
    <row r="95" spans="1:2" ht="12" customHeight="1" x14ac:dyDescent="0.2"/>
    <row r="96" spans="1:2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</sheetData>
  <sheetProtection algorithmName="SHA-512" hashValue="v+TgZUpPgdZ8evQcnQP5L+MgAqQwPRcOvRg1HYBtdLWR4xzYN1Ry3UabNaF6b0KaNv1s+I4pNTD0WplHr4n2Kg==" saltValue="84yIgxkv8sBp2ARjKbsQTA==" spinCount="100000" sheet="1" selectLockedCells="1"/>
  <mergeCells count="12">
    <mergeCell ref="E70:M70"/>
    <mergeCell ref="E80:M80"/>
    <mergeCell ref="A1:M1"/>
    <mergeCell ref="B3:M3"/>
    <mergeCell ref="D5:M5"/>
    <mergeCell ref="E10:M10"/>
    <mergeCell ref="E20:M20"/>
    <mergeCell ref="E30:M30"/>
    <mergeCell ref="B2:L2"/>
    <mergeCell ref="E40:M40"/>
    <mergeCell ref="E50:M50"/>
    <mergeCell ref="E60:M60"/>
  </mergeCells>
  <dataValidations count="1">
    <dataValidation type="list" allowBlank="1" showInputMessage="1" showErrorMessage="1" sqref="B82 B52 B32 B12 B22 B42 B62 B72">
      <formula1>"Immobilien,Mobilien/Maschinen/Fahrzeuge, Informatik/Kommunikation,---------"</formula1>
    </dataValidation>
  </dataValidations>
  <pageMargins left="0.70866141732283472" right="0.70866141732283472" top="0.78740157480314965" bottom="0.78740157480314965" header="0.31496062992125984" footer="0.31496062992125984"/>
  <pageSetup paperSize="9" scale="75" fitToHeight="2" orientation="landscape" r:id="rId1"/>
  <headerFooter>
    <oddFooter>&amp;L&amp;9 2020 / V0</oddFooter>
  </headerFooter>
  <rowBreaks count="1" manualBreakCount="1">
    <brk id="36" max="16383" man="1"/>
  </rowBreaks>
  <ignoredErrors>
    <ignoredError sqref="O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64"/>
  <sheetViews>
    <sheetView showGridLines="0" zoomScaleNormal="100" workbookViewId="0">
      <selection activeCell="J1" sqref="J1"/>
    </sheetView>
  </sheetViews>
  <sheetFormatPr baseColWidth="10" defaultColWidth="11.42578125" defaultRowHeight="12.75" x14ac:dyDescent="0.2"/>
  <cols>
    <col min="1" max="1" width="4.28515625" customWidth="1"/>
    <col min="2" max="2" width="17.7109375" style="34" customWidth="1"/>
    <col min="3" max="4" width="15.7109375" style="34" customWidth="1"/>
    <col min="5" max="5" width="15.7109375" customWidth="1"/>
    <col min="6" max="6" width="12.85546875" customWidth="1"/>
    <col min="7" max="8" width="11.7109375" customWidth="1"/>
    <col min="9" max="11" width="16.7109375" customWidth="1"/>
  </cols>
  <sheetData>
    <row r="1" spans="1:11" ht="20.25" x14ac:dyDescent="0.3">
      <c r="A1" s="580" t="s">
        <v>239</v>
      </c>
      <c r="B1" s="580"/>
      <c r="C1" s="580"/>
      <c r="D1" s="580"/>
      <c r="E1" s="580"/>
      <c r="F1" s="580"/>
      <c r="G1" s="580"/>
      <c r="H1" s="580"/>
      <c r="I1" s="388"/>
      <c r="J1" s="426" t="str">
        <f>IF(Deckblatt!A24="","",Deckblatt!A24)</f>
        <v/>
      </c>
      <c r="K1" s="427" t="str">
        <f>IF(Deckblatt!$A$21="","",CONCATENATE("/  ",Deckblatt!$A$21))</f>
        <v/>
      </c>
    </row>
    <row r="2" spans="1:11" ht="20.25" customHeight="1" x14ac:dyDescent="0.3">
      <c r="A2" s="581" t="str">
        <f>IF(Deckblatt!A18="","",Deckblatt!A18)</f>
        <v/>
      </c>
      <c r="B2" s="581"/>
      <c r="C2" s="581"/>
      <c r="D2" s="581"/>
      <c r="E2" s="581"/>
      <c r="F2" s="581"/>
      <c r="G2" s="386"/>
      <c r="H2" s="386"/>
      <c r="I2" s="389"/>
      <c r="J2" s="386"/>
      <c r="K2" s="386"/>
    </row>
    <row r="3" spans="1:11" ht="20.25" customHeight="1" thickBot="1" x14ac:dyDescent="0.35">
      <c r="A3" s="35"/>
      <c r="B3" s="217"/>
      <c r="C3" s="217"/>
      <c r="D3" s="217"/>
      <c r="E3" s="97"/>
      <c r="F3" s="97"/>
      <c r="G3" s="97"/>
      <c r="H3" s="97"/>
      <c r="I3" s="387"/>
      <c r="J3" s="97"/>
      <c r="K3" s="220"/>
    </row>
    <row r="4" spans="1:11" ht="49.5" customHeight="1" thickBot="1" x14ac:dyDescent="0.25">
      <c r="B4" s="428"/>
      <c r="C4" s="428"/>
      <c r="D4" s="429"/>
      <c r="E4" s="538" t="s">
        <v>200</v>
      </c>
      <c r="F4" s="538"/>
      <c r="G4" s="538"/>
      <c r="H4" s="579"/>
      <c r="I4" s="577" t="s">
        <v>198</v>
      </c>
      <c r="J4" s="577"/>
      <c r="K4" s="578"/>
    </row>
    <row r="5" spans="1:11" ht="27.75" customHeight="1" thickBot="1" x14ac:dyDescent="0.25">
      <c r="A5" s="574">
        <v>1</v>
      </c>
      <c r="B5" s="569" t="str">
        <f>'Leistungen_planen '!B44</f>
        <v>Sonderschule</v>
      </c>
      <c r="C5" s="227" t="s">
        <v>201</v>
      </c>
      <c r="D5" s="227" t="s">
        <v>132</v>
      </c>
      <c r="E5" s="566" t="s">
        <v>136</v>
      </c>
      <c r="F5" s="564" t="s">
        <v>199</v>
      </c>
      <c r="G5" s="564" t="s">
        <v>140</v>
      </c>
      <c r="H5" s="564" t="s">
        <v>135</v>
      </c>
      <c r="I5" s="259" t="s">
        <v>133</v>
      </c>
      <c r="J5" s="259" t="s">
        <v>166</v>
      </c>
      <c r="K5" s="228" t="s">
        <v>197</v>
      </c>
    </row>
    <row r="6" spans="1:11" ht="28.5" customHeight="1" thickBot="1" x14ac:dyDescent="0.25">
      <c r="A6" s="575"/>
      <c r="B6" s="570"/>
      <c r="C6" s="221"/>
      <c r="D6" s="222">
        <v>0.03</v>
      </c>
      <c r="E6" s="567"/>
      <c r="F6" s="568"/>
      <c r="G6" s="568"/>
      <c r="H6" s="565"/>
      <c r="I6" s="218" t="s">
        <v>202</v>
      </c>
      <c r="J6" s="218" t="s">
        <v>202</v>
      </c>
      <c r="K6" s="218" t="s">
        <v>202</v>
      </c>
    </row>
    <row r="7" spans="1:11" ht="28.5" customHeight="1" thickBot="1" x14ac:dyDescent="0.25">
      <c r="A7" s="575"/>
      <c r="B7" s="570"/>
      <c r="C7" s="218" t="s">
        <v>147</v>
      </c>
      <c r="D7" s="218"/>
      <c r="E7" s="219" t="s">
        <v>134</v>
      </c>
      <c r="F7" s="219" t="s">
        <v>134</v>
      </c>
      <c r="G7" s="219" t="s">
        <v>134</v>
      </c>
      <c r="H7" s="230" t="s">
        <v>134</v>
      </c>
      <c r="I7" s="261" t="s">
        <v>134</v>
      </c>
      <c r="J7" s="261" t="s">
        <v>134</v>
      </c>
      <c r="K7" s="262" t="s">
        <v>134</v>
      </c>
    </row>
    <row r="8" spans="1:11" ht="15" customHeight="1" thickBot="1" x14ac:dyDescent="0.25">
      <c r="A8" s="576"/>
      <c r="B8" s="571"/>
      <c r="C8" s="315" t="str">
        <f>IF('Leistungen_planen '!$G$45="","",'Leistungen_planen '!$G$45)</f>
        <v/>
      </c>
      <c r="D8" s="315" t="str">
        <f>IF($C$8="","",$C$8+$C$8*D6)</f>
        <v/>
      </c>
      <c r="E8" s="229">
        <f>Finanzen_planen!$Q$54</f>
        <v>0</v>
      </c>
      <c r="F8" s="229">
        <f>IF(E8="","",E8+E8*D6)</f>
        <v>0</v>
      </c>
      <c r="G8" s="229">
        <f>SUM(Kapitalkosten!B16*Kapitalkosten!D8+Kapitalkosten!B26*Kapitalkosten!D18+Kapitalkosten!B36*Kapitalkosten!D28+Kapitalkosten!B46*Kapitalkosten!D38+Kapitalkosten!B56*Kapitalkosten!D48+Kapitalkosten!B66*Kapitalkosten!D58+Kapitalkosten!B76*Kapitalkosten!D68+Kapitalkosten!B86*Kapitalkosten!D78)</f>
        <v>0</v>
      </c>
      <c r="H8" s="229">
        <f>Finanzen_planen!$Q$61</f>
        <v>0</v>
      </c>
      <c r="I8" s="260" t="str">
        <f>IF(C8="","",G8/C8)</f>
        <v/>
      </c>
      <c r="J8" s="328" t="str">
        <f>IF(C8="","",ROUND((E8-H8)/C8,1))</f>
        <v/>
      </c>
      <c r="K8" s="329" t="str">
        <f>IF(C8="","",ROUND((E8+G8-H8)/C8,1))</f>
        <v/>
      </c>
    </row>
    <row r="9" spans="1:11" ht="5.0999999999999996" customHeight="1" thickBot="1" x14ac:dyDescent="0.35">
      <c r="A9" s="39"/>
      <c r="E9" s="35"/>
      <c r="F9" s="35"/>
      <c r="G9" s="35"/>
      <c r="H9" s="35"/>
      <c r="K9" s="246"/>
    </row>
    <row r="10" spans="1:11" ht="27.75" customHeight="1" thickBot="1" x14ac:dyDescent="0.25">
      <c r="A10" s="574">
        <v>2</v>
      </c>
      <c r="B10" s="569" t="str">
        <f>'Leistungen_planen '!B48</f>
        <v>Wohnen</v>
      </c>
      <c r="C10" s="227" t="s">
        <v>201</v>
      </c>
      <c r="D10" s="227" t="s">
        <v>132</v>
      </c>
      <c r="E10" s="566" t="s">
        <v>136</v>
      </c>
      <c r="F10" s="564" t="s">
        <v>199</v>
      </c>
      <c r="G10" s="564" t="s">
        <v>140</v>
      </c>
      <c r="H10" s="564" t="s">
        <v>135</v>
      </c>
      <c r="I10" s="425" t="s">
        <v>133</v>
      </c>
      <c r="J10" s="425" t="s">
        <v>166</v>
      </c>
      <c r="K10" s="228" t="s">
        <v>197</v>
      </c>
    </row>
    <row r="11" spans="1:11" ht="28.5" customHeight="1" thickBot="1" x14ac:dyDescent="0.25">
      <c r="A11" s="575"/>
      <c r="B11" s="570"/>
      <c r="C11" s="221"/>
      <c r="D11" s="222">
        <v>0.03</v>
      </c>
      <c r="E11" s="567"/>
      <c r="F11" s="568"/>
      <c r="G11" s="568"/>
      <c r="H11" s="565"/>
      <c r="I11" s="218" t="s">
        <v>202</v>
      </c>
      <c r="J11" s="218" t="s">
        <v>202</v>
      </c>
      <c r="K11" s="218" t="s">
        <v>202</v>
      </c>
    </row>
    <row r="12" spans="1:11" ht="28.5" customHeight="1" thickBot="1" x14ac:dyDescent="0.25">
      <c r="A12" s="575"/>
      <c r="B12" s="570"/>
      <c r="C12" s="218" t="s">
        <v>147</v>
      </c>
      <c r="D12" s="218"/>
      <c r="E12" s="219" t="s">
        <v>134</v>
      </c>
      <c r="F12" s="219" t="s">
        <v>134</v>
      </c>
      <c r="G12" s="219" t="s">
        <v>134</v>
      </c>
      <c r="H12" s="230" t="s">
        <v>134</v>
      </c>
      <c r="I12" s="261" t="s">
        <v>134</v>
      </c>
      <c r="J12" s="261" t="s">
        <v>134</v>
      </c>
      <c r="K12" s="262" t="s">
        <v>134</v>
      </c>
    </row>
    <row r="13" spans="1:11" ht="15" customHeight="1" thickBot="1" x14ac:dyDescent="0.25">
      <c r="A13" s="576"/>
      <c r="B13" s="571"/>
      <c r="C13" s="315" t="str">
        <f>IF('Leistungen_planen '!$G$49="","",'Leistungen_planen '!$G$49)</f>
        <v/>
      </c>
      <c r="D13" s="315" t="str">
        <f>IF($C$13="","",$C$13+$C$13*D11)</f>
        <v/>
      </c>
      <c r="E13" s="229">
        <f>Finanzen_planen!$W$54</f>
        <v>0</v>
      </c>
      <c r="F13" s="229">
        <f>IF(E13="","",E13+E13*D11)</f>
        <v>0</v>
      </c>
      <c r="G13" s="229">
        <f>SUM(Kapitalkosten!B16*Kapitalkosten!E8+Kapitalkosten!B26*Kapitalkosten!E18+Kapitalkosten!B36*Kapitalkosten!E28+Kapitalkosten!B46*Kapitalkosten!E38+Kapitalkosten!B56*Kapitalkosten!E48+Kapitalkosten!B66*Kapitalkosten!E58+Kapitalkosten!B76*Kapitalkosten!E68+Kapitalkosten!B86*Kapitalkosten!E78)</f>
        <v>0</v>
      </c>
      <c r="H13" s="229">
        <f>Finanzen_planen!$W$61</f>
        <v>0</v>
      </c>
      <c r="I13" s="260" t="str">
        <f>IF(C13="","",G13/C13)</f>
        <v/>
      </c>
      <c r="J13" s="328" t="str">
        <f>IF(C13="","",ROUND((E13-H13)/C13,1))</f>
        <v/>
      </c>
      <c r="K13" s="329" t="str">
        <f>IF(C13="","",ROUND((E13+G13-H13)/C13,1))</f>
        <v/>
      </c>
    </row>
    <row r="14" spans="1:11" ht="5.0999999999999996" customHeight="1" thickBot="1" x14ac:dyDescent="0.35">
      <c r="A14" s="39"/>
      <c r="E14" s="35"/>
      <c r="F14" s="35"/>
      <c r="G14" s="35"/>
      <c r="H14" s="35"/>
    </row>
    <row r="15" spans="1:11" ht="27.75" customHeight="1" thickBot="1" x14ac:dyDescent="0.25">
      <c r="A15" s="574">
        <v>3</v>
      </c>
      <c r="B15" s="569" t="str">
        <f>'Leistungen_planen '!B52</f>
        <v>Mittagstisch für externe Schülerinnen und Schüler</v>
      </c>
      <c r="C15" s="227" t="s">
        <v>201</v>
      </c>
      <c r="D15" s="227" t="s">
        <v>132</v>
      </c>
      <c r="E15" s="566" t="s">
        <v>136</v>
      </c>
      <c r="F15" s="564" t="s">
        <v>199</v>
      </c>
      <c r="G15" s="564" t="s">
        <v>140</v>
      </c>
      <c r="H15" s="564" t="s">
        <v>135</v>
      </c>
      <c r="I15" s="425" t="s">
        <v>133</v>
      </c>
      <c r="J15" s="425" t="s">
        <v>166</v>
      </c>
      <c r="K15" s="228" t="s">
        <v>197</v>
      </c>
    </row>
    <row r="16" spans="1:11" ht="28.5" customHeight="1" thickBot="1" x14ac:dyDescent="0.25">
      <c r="A16" s="575"/>
      <c r="B16" s="570"/>
      <c r="C16" s="221"/>
      <c r="D16" s="222">
        <v>0.06</v>
      </c>
      <c r="E16" s="567"/>
      <c r="F16" s="568"/>
      <c r="G16" s="568"/>
      <c r="H16" s="565"/>
      <c r="I16" s="218" t="s">
        <v>144</v>
      </c>
      <c r="J16" s="218" t="s">
        <v>144</v>
      </c>
      <c r="K16" s="231" t="s">
        <v>144</v>
      </c>
    </row>
    <row r="17" spans="1:11" ht="28.5" customHeight="1" thickBot="1" x14ac:dyDescent="0.25">
      <c r="A17" s="575"/>
      <c r="B17" s="570"/>
      <c r="C17" s="218" t="s">
        <v>143</v>
      </c>
      <c r="D17" s="218"/>
      <c r="E17" s="219" t="s">
        <v>134</v>
      </c>
      <c r="F17" s="219" t="s">
        <v>134</v>
      </c>
      <c r="G17" s="219" t="s">
        <v>134</v>
      </c>
      <c r="H17" s="230" t="s">
        <v>134</v>
      </c>
      <c r="I17" s="261" t="s">
        <v>134</v>
      </c>
      <c r="J17" s="261" t="s">
        <v>134</v>
      </c>
      <c r="K17" s="262" t="s">
        <v>134</v>
      </c>
    </row>
    <row r="18" spans="1:11" ht="15" customHeight="1" thickBot="1" x14ac:dyDescent="0.25">
      <c r="A18" s="576"/>
      <c r="B18" s="571"/>
      <c r="C18" s="315" t="str">
        <f>IF('Leistungen_planen '!G53="","",'Leistungen_planen '!G53)</f>
        <v/>
      </c>
      <c r="D18" s="315" t="str">
        <f>IF($C$18="","",$C$18+$C$18*D16)</f>
        <v/>
      </c>
      <c r="E18" s="229">
        <f>Finanzen_planen!$AC$54</f>
        <v>0</v>
      </c>
      <c r="F18" s="229">
        <f>IF(E18="","",E18+E18*D16)</f>
        <v>0</v>
      </c>
      <c r="G18" s="229">
        <f>SUM(Kapitalkosten!B16*Kapitalkosten!F8+Kapitalkosten!B26*Kapitalkosten!F18+Kapitalkosten!B36*Kapitalkosten!F28+Kapitalkosten!B46*Kapitalkosten!F38+Kapitalkosten!B56*Kapitalkosten!F48+Kapitalkosten!B66*Kapitalkosten!F58+Kapitalkosten!B76*Kapitalkosten!F68+Kapitalkosten!B86*Kapitalkosten!F78)</f>
        <v>0</v>
      </c>
      <c r="H18" s="229">
        <f>Finanzen_planen!$AC$61</f>
        <v>0</v>
      </c>
      <c r="I18" s="260" t="str">
        <f>IF(C18="","",G18/C18)</f>
        <v/>
      </c>
      <c r="J18" s="328" t="str">
        <f>IF(C18="","",ROUND((E18-H18)/C18,1))</f>
        <v/>
      </c>
      <c r="K18" s="329" t="str">
        <f>IF(C18="","",ROUND((E18+G18-H18)/C18,1))</f>
        <v/>
      </c>
    </row>
    <row r="19" spans="1:11" ht="5.0999999999999996" customHeight="1" thickBot="1" x14ac:dyDescent="0.35">
      <c r="A19" s="39"/>
      <c r="E19" s="35"/>
      <c r="F19" s="35"/>
      <c r="G19" s="35"/>
      <c r="H19" s="35"/>
    </row>
    <row r="20" spans="1:11" ht="27.75" customHeight="1" thickBot="1" x14ac:dyDescent="0.25">
      <c r="A20" s="574">
        <v>4</v>
      </c>
      <c r="B20" s="569" t="str">
        <f>'Leistungen_planen '!B56</f>
        <v xml:space="preserve">Medizinische Massnahmen </v>
      </c>
      <c r="C20" s="227" t="s">
        <v>201</v>
      </c>
      <c r="D20" s="435"/>
      <c r="E20" s="572" t="s">
        <v>136</v>
      </c>
      <c r="F20" s="582"/>
      <c r="G20" s="584"/>
      <c r="H20" s="584"/>
      <c r="I20" s="397"/>
      <c r="J20" s="397"/>
      <c r="K20" s="397"/>
    </row>
    <row r="21" spans="1:11" ht="28.5" customHeight="1" thickBot="1" x14ac:dyDescent="0.25">
      <c r="A21" s="575"/>
      <c r="B21" s="570"/>
      <c r="C21" s="221"/>
      <c r="D21" s="436"/>
      <c r="E21" s="573"/>
      <c r="F21" s="583"/>
      <c r="G21" s="585"/>
      <c r="H21" s="585"/>
      <c r="I21" s="397"/>
      <c r="J21" s="397"/>
      <c r="K21" s="397"/>
    </row>
    <row r="22" spans="1:11" ht="28.5" customHeight="1" thickBot="1" x14ac:dyDescent="0.25">
      <c r="A22" s="575"/>
      <c r="B22" s="570"/>
      <c r="C22" s="218" t="s">
        <v>164</v>
      </c>
      <c r="D22" s="437"/>
      <c r="E22" s="230" t="s">
        <v>134</v>
      </c>
      <c r="F22" s="431"/>
      <c r="G22" s="432"/>
      <c r="H22" s="432"/>
      <c r="I22" s="432"/>
      <c r="J22" s="432"/>
      <c r="K22" s="432"/>
    </row>
    <row r="23" spans="1:11" ht="15" customHeight="1" thickBot="1" x14ac:dyDescent="0.25">
      <c r="A23" s="576"/>
      <c r="B23" s="571"/>
      <c r="C23" s="315" t="str">
        <f>IF('Leistungen_planen '!G57="","",'Leistungen_planen '!G57)</f>
        <v/>
      </c>
      <c r="D23" s="438"/>
      <c r="E23" s="260">
        <f>Finanzen_planen!$AI$54</f>
        <v>0</v>
      </c>
      <c r="F23" s="433"/>
      <c r="G23" s="398"/>
      <c r="H23" s="398"/>
      <c r="I23" s="398"/>
      <c r="J23" s="399"/>
      <c r="K23" s="399"/>
    </row>
    <row r="24" spans="1:11" ht="5.0999999999999996" customHeight="1" thickBot="1" x14ac:dyDescent="0.35">
      <c r="A24" s="39"/>
      <c r="D24" s="439"/>
      <c r="E24" s="35"/>
      <c r="F24" s="434"/>
      <c r="G24" s="400"/>
      <c r="H24" s="400"/>
      <c r="I24" s="400"/>
      <c r="J24" s="400"/>
      <c r="K24" s="400"/>
    </row>
    <row r="25" spans="1:11" ht="27.75" customHeight="1" thickBot="1" x14ac:dyDescent="0.25">
      <c r="A25" s="574">
        <v>5</v>
      </c>
      <c r="B25" s="569" t="str">
        <f>'Leistungen_planen '!B60</f>
        <v>Schülertransporte; Schulweg</v>
      </c>
      <c r="C25" s="227" t="s">
        <v>201</v>
      </c>
      <c r="D25" s="435"/>
      <c r="E25" s="572" t="s">
        <v>136</v>
      </c>
      <c r="F25" s="582"/>
      <c r="G25" s="584"/>
      <c r="H25" s="584"/>
      <c r="I25" s="397"/>
      <c r="J25" s="397"/>
      <c r="K25" s="397"/>
    </row>
    <row r="26" spans="1:11" ht="28.5" customHeight="1" thickBot="1" x14ac:dyDescent="0.25">
      <c r="A26" s="575"/>
      <c r="B26" s="570"/>
      <c r="C26" s="221"/>
      <c r="D26" s="436"/>
      <c r="E26" s="573"/>
      <c r="F26" s="583"/>
      <c r="G26" s="585"/>
      <c r="H26" s="585"/>
      <c r="I26" s="397"/>
      <c r="J26" s="397"/>
      <c r="K26" s="397"/>
    </row>
    <row r="27" spans="1:11" ht="28.5" customHeight="1" thickBot="1" x14ac:dyDescent="0.25">
      <c r="A27" s="575"/>
      <c r="B27" s="570"/>
      <c r="C27" s="218" t="s">
        <v>165</v>
      </c>
      <c r="D27" s="437"/>
      <c r="E27" s="230" t="s">
        <v>134</v>
      </c>
      <c r="F27" s="431"/>
      <c r="G27" s="432"/>
      <c r="H27" s="432"/>
      <c r="I27" s="432"/>
      <c r="J27" s="432"/>
      <c r="K27" s="432"/>
    </row>
    <row r="28" spans="1:11" ht="15" customHeight="1" thickBot="1" x14ac:dyDescent="0.25">
      <c r="A28" s="576"/>
      <c r="B28" s="571"/>
      <c r="C28" s="315" t="str">
        <f>IF('Leistungen_planen '!G61="","",'Leistungen_planen '!G61)</f>
        <v/>
      </c>
      <c r="D28" s="438"/>
      <c r="E28" s="260">
        <f>Finanzen_planen!$AO$54</f>
        <v>0</v>
      </c>
      <c r="F28" s="433"/>
      <c r="G28" s="398"/>
      <c r="H28" s="398"/>
      <c r="I28" s="398"/>
      <c r="J28" s="399"/>
      <c r="K28" s="399"/>
    </row>
    <row r="29" spans="1:11" ht="5.0999999999999996" customHeight="1" thickBot="1" x14ac:dyDescent="0.35">
      <c r="A29" s="39"/>
      <c r="E29" s="35"/>
    </row>
    <row r="30" spans="1:11" ht="27.75" customHeight="1" thickBot="1" x14ac:dyDescent="0.25">
      <c r="A30" s="574">
        <v>6</v>
      </c>
      <c r="B30" s="569" t="str">
        <f>IF('Leistungen_planen '!B64="","",'Leistungen_planen '!B64)</f>
        <v/>
      </c>
      <c r="C30" s="227" t="s">
        <v>201</v>
      </c>
      <c r="D30" s="227" t="s">
        <v>132</v>
      </c>
      <c r="E30" s="566" t="s">
        <v>136</v>
      </c>
      <c r="F30" s="564" t="s">
        <v>199</v>
      </c>
      <c r="G30" s="564" t="s">
        <v>140</v>
      </c>
      <c r="H30" s="564" t="s">
        <v>135</v>
      </c>
      <c r="I30" s="425" t="s">
        <v>133</v>
      </c>
      <c r="J30" s="425" t="s">
        <v>166</v>
      </c>
      <c r="K30" s="228" t="s">
        <v>197</v>
      </c>
    </row>
    <row r="31" spans="1:11" ht="28.5" customHeight="1" thickBot="1" x14ac:dyDescent="0.25">
      <c r="A31" s="575"/>
      <c r="B31" s="570"/>
      <c r="C31" s="221"/>
      <c r="D31" s="222" t="str">
        <f>IF(C32="","",IF(C32="Kalendertage",0.03,0.06))</f>
        <v/>
      </c>
      <c r="E31" s="567"/>
      <c r="F31" s="568"/>
      <c r="G31" s="568"/>
      <c r="H31" s="565"/>
      <c r="I31" s="218" t="str">
        <f>IF('Leistungen_planen '!$G$64="","",'Leistungen_planen '!$G$64)</f>
        <v/>
      </c>
      <c r="J31" s="218" t="str">
        <f>IF('Leistungen_planen '!$G$64="","",'Leistungen_planen '!$G$64)</f>
        <v/>
      </c>
      <c r="K31" s="231" t="str">
        <f>IF('Leistungen_planen '!$G$64="","",'Leistungen_planen '!$G$64)</f>
        <v/>
      </c>
    </row>
    <row r="32" spans="1:11" ht="28.5" customHeight="1" thickBot="1" x14ac:dyDescent="0.25">
      <c r="A32" s="575"/>
      <c r="B32" s="570"/>
      <c r="C32" s="218" t="str">
        <f>IF('Leistungen_planen '!G64="","",'Leistungen_planen '!G64)</f>
        <v/>
      </c>
      <c r="D32" s="218"/>
      <c r="E32" s="219" t="s">
        <v>134</v>
      </c>
      <c r="F32" s="219" t="s">
        <v>134</v>
      </c>
      <c r="G32" s="219" t="s">
        <v>134</v>
      </c>
      <c r="H32" s="230" t="s">
        <v>134</v>
      </c>
      <c r="I32" s="261" t="s">
        <v>134</v>
      </c>
      <c r="J32" s="261" t="s">
        <v>134</v>
      </c>
      <c r="K32" s="262" t="s">
        <v>134</v>
      </c>
    </row>
    <row r="33" spans="1:11" ht="15" customHeight="1" thickBot="1" x14ac:dyDescent="0.25">
      <c r="A33" s="576"/>
      <c r="B33" s="571"/>
      <c r="C33" s="315" t="str">
        <f>IF('Leistungen_planen '!G65="","",'Leistungen_planen '!G65)</f>
        <v/>
      </c>
      <c r="D33" s="315" t="str">
        <f>IF($C$33="","",$C$33+$C$33*D31)</f>
        <v/>
      </c>
      <c r="E33" s="229">
        <f>Finanzen_planen!$AU$54</f>
        <v>0</v>
      </c>
      <c r="F33" s="229">
        <f>IF(E33=0,0,E33+E33*D31)</f>
        <v>0</v>
      </c>
      <c r="G33" s="229">
        <f>SUM(Kapitalkosten!B16*Kapitalkosten!G8+Kapitalkosten!B26*Kapitalkosten!G18+Kapitalkosten!B36*Kapitalkosten!G28+Kapitalkosten!B46*Kapitalkosten!G38+Kapitalkosten!B56*Kapitalkosten!G48+Kapitalkosten!B66*Kapitalkosten!G58+Kapitalkosten!B76*Kapitalkosten!G68)</f>
        <v>0</v>
      </c>
      <c r="H33" s="229">
        <f>Finanzen_planen!$AU$61</f>
        <v>0</v>
      </c>
      <c r="I33" s="260" t="str">
        <f>IF(C33="","",G33/C33)</f>
        <v/>
      </c>
      <c r="J33" s="328" t="str">
        <f>IF(C33="","",ROUND((E33-H33)/C33,1))</f>
        <v/>
      </c>
      <c r="K33" s="329" t="str">
        <f>IF(C33="","",ROUND((E33+G33-H33)/C33,1))</f>
        <v/>
      </c>
    </row>
    <row r="34" spans="1:11" ht="5.0999999999999996" customHeight="1" thickBot="1" x14ac:dyDescent="0.35">
      <c r="A34" s="39"/>
      <c r="B34" s="36"/>
      <c r="C34" s="36"/>
      <c r="D34" s="36"/>
      <c r="E34" s="35"/>
      <c r="F34" s="35"/>
      <c r="G34" s="35"/>
      <c r="H34" s="35"/>
    </row>
    <row r="35" spans="1:11" ht="27.75" customHeight="1" thickBot="1" x14ac:dyDescent="0.25">
      <c r="A35" s="574">
        <v>7</v>
      </c>
      <c r="B35" s="569" t="str">
        <f>IF('Leistungen_planen '!B68="","",'Leistungen_planen '!B68)</f>
        <v/>
      </c>
      <c r="C35" s="227" t="s">
        <v>201</v>
      </c>
      <c r="D35" s="227" t="s">
        <v>132</v>
      </c>
      <c r="E35" s="566" t="s">
        <v>136</v>
      </c>
      <c r="F35" s="564" t="s">
        <v>199</v>
      </c>
      <c r="G35" s="564" t="s">
        <v>140</v>
      </c>
      <c r="H35" s="564" t="s">
        <v>135</v>
      </c>
      <c r="I35" s="425" t="s">
        <v>133</v>
      </c>
      <c r="J35" s="425" t="s">
        <v>166</v>
      </c>
      <c r="K35" s="228" t="s">
        <v>197</v>
      </c>
    </row>
    <row r="36" spans="1:11" ht="28.5" customHeight="1" thickBot="1" x14ac:dyDescent="0.25">
      <c r="A36" s="575"/>
      <c r="B36" s="570"/>
      <c r="C36" s="221"/>
      <c r="D36" s="222" t="str">
        <f>IF(C37="","",IF(C37="Kalendertage",0.03,0.06))</f>
        <v/>
      </c>
      <c r="E36" s="567"/>
      <c r="F36" s="568"/>
      <c r="G36" s="568"/>
      <c r="H36" s="565"/>
      <c r="I36" s="218" t="str">
        <f>IF('Leistungen_planen '!$G$68="","",'Leistungen_planen '!$G$68)</f>
        <v/>
      </c>
      <c r="J36" s="218" t="str">
        <f>IF('Leistungen_planen '!$G$68="","",'Leistungen_planen '!$G$68)</f>
        <v/>
      </c>
      <c r="K36" s="231" t="str">
        <f>IF('Leistungen_planen '!$G$68="","",'Leistungen_planen '!$G$68)</f>
        <v/>
      </c>
    </row>
    <row r="37" spans="1:11" ht="28.5" customHeight="1" thickBot="1" x14ac:dyDescent="0.25">
      <c r="A37" s="575"/>
      <c r="B37" s="570"/>
      <c r="C37" s="218" t="str">
        <f>IF('Leistungen_planen '!G68="","",'Leistungen_planen '!G68)</f>
        <v/>
      </c>
      <c r="D37" s="218"/>
      <c r="E37" s="219" t="s">
        <v>134</v>
      </c>
      <c r="F37" s="219" t="s">
        <v>134</v>
      </c>
      <c r="G37" s="219" t="s">
        <v>134</v>
      </c>
      <c r="H37" s="230" t="s">
        <v>134</v>
      </c>
      <c r="I37" s="261" t="s">
        <v>134</v>
      </c>
      <c r="J37" s="261" t="s">
        <v>134</v>
      </c>
      <c r="K37" s="262" t="s">
        <v>134</v>
      </c>
    </row>
    <row r="38" spans="1:11" ht="15" customHeight="1" thickBot="1" x14ac:dyDescent="0.25">
      <c r="A38" s="576"/>
      <c r="B38" s="571"/>
      <c r="C38" s="315" t="str">
        <f>IF('Leistungen_planen '!G69="","",'Leistungen_planen '!G69)</f>
        <v/>
      </c>
      <c r="D38" s="315" t="str">
        <f>IF($C$38="","",$C$38+$C$38*D36)</f>
        <v/>
      </c>
      <c r="E38" s="229">
        <f>Finanzen_planen!$BA$54</f>
        <v>0</v>
      </c>
      <c r="F38" s="229">
        <f>IF(E38=0,0,E38+E38*D36)</f>
        <v>0</v>
      </c>
      <c r="G38" s="229">
        <f>SUM(Kapitalkosten!B16*Kapitalkosten!H8+Kapitalkosten!B26*Kapitalkosten!H18+Kapitalkosten!B36*Kapitalkosten!H28+Kapitalkosten!B46*Kapitalkosten!H38+Kapitalkosten!B56*Kapitalkosten!H48+Kapitalkosten!B66*Kapitalkosten!H58+Kapitalkosten!B76*Kapitalkosten!H68+Kapitalkosten!B86*Kapitalkosten!H78)</f>
        <v>0</v>
      </c>
      <c r="H38" s="229">
        <f>Finanzen_planen!$BA$61</f>
        <v>0</v>
      </c>
      <c r="I38" s="260" t="str">
        <f>IF(C38="","",G38/C38)</f>
        <v/>
      </c>
      <c r="J38" s="328" t="str">
        <f>IF(C38="","",ROUND((E38-H38)/C38,1))</f>
        <v/>
      </c>
      <c r="K38" s="329" t="str">
        <f>IF(C38="","",ROUND((E38+G38-H38)/C38,1))</f>
        <v/>
      </c>
    </row>
    <row r="39" spans="1:11" ht="4.5" customHeight="1" thickBot="1" x14ac:dyDescent="0.3">
      <c r="A39" s="39"/>
      <c r="B39" s="37"/>
      <c r="C39" s="37"/>
      <c r="D39" s="37"/>
      <c r="E39" s="38"/>
      <c r="F39" s="38"/>
      <c r="G39" s="38"/>
      <c r="H39" s="38"/>
    </row>
    <row r="40" spans="1:11" ht="27.75" customHeight="1" thickBot="1" x14ac:dyDescent="0.25">
      <c r="A40" s="574">
        <v>8</v>
      </c>
      <c r="B40" s="569" t="str">
        <f>IF('Leistungen_planen '!B72="","",'Leistungen_planen '!B72)</f>
        <v/>
      </c>
      <c r="C40" s="227" t="s">
        <v>201</v>
      </c>
      <c r="D40" s="227" t="s">
        <v>132</v>
      </c>
      <c r="E40" s="566" t="s">
        <v>136</v>
      </c>
      <c r="F40" s="564" t="s">
        <v>199</v>
      </c>
      <c r="G40" s="564" t="s">
        <v>140</v>
      </c>
      <c r="H40" s="564" t="s">
        <v>135</v>
      </c>
      <c r="I40" s="425" t="s">
        <v>133</v>
      </c>
      <c r="J40" s="425" t="s">
        <v>166</v>
      </c>
      <c r="K40" s="228" t="s">
        <v>197</v>
      </c>
    </row>
    <row r="41" spans="1:11" ht="28.5" customHeight="1" thickBot="1" x14ac:dyDescent="0.25">
      <c r="A41" s="575"/>
      <c r="B41" s="570"/>
      <c r="C41" s="221"/>
      <c r="D41" s="222" t="str">
        <f>IF(C42="","",IF(C42="Kalendertage",0.03,0.06))</f>
        <v/>
      </c>
      <c r="E41" s="567"/>
      <c r="F41" s="568"/>
      <c r="G41" s="568"/>
      <c r="H41" s="565"/>
      <c r="I41" s="218" t="str">
        <f>IF('Leistungen_planen '!$G$72="","",'Leistungen_planen '!$G$72)</f>
        <v/>
      </c>
      <c r="J41" s="218" t="str">
        <f>IF('Leistungen_planen '!$G$72="","",'Leistungen_planen '!$G$72)</f>
        <v/>
      </c>
      <c r="K41" s="231" t="str">
        <f>IF('Leistungen_planen '!$G$68="","",'Leistungen_planen '!$G$68)</f>
        <v/>
      </c>
    </row>
    <row r="42" spans="1:11" ht="28.5" customHeight="1" thickBot="1" x14ac:dyDescent="0.25">
      <c r="A42" s="575"/>
      <c r="B42" s="570"/>
      <c r="C42" s="218" t="str">
        <f>IF('Leistungen_planen '!G72="","",'Leistungen_planen '!G72)</f>
        <v/>
      </c>
      <c r="D42" s="218"/>
      <c r="E42" s="219" t="s">
        <v>134</v>
      </c>
      <c r="F42" s="219" t="s">
        <v>134</v>
      </c>
      <c r="G42" s="219" t="s">
        <v>134</v>
      </c>
      <c r="H42" s="230" t="s">
        <v>134</v>
      </c>
      <c r="I42" s="261" t="s">
        <v>134</v>
      </c>
      <c r="J42" s="261" t="s">
        <v>134</v>
      </c>
      <c r="K42" s="262" t="s">
        <v>134</v>
      </c>
    </row>
    <row r="43" spans="1:11" ht="15" customHeight="1" thickBot="1" x14ac:dyDescent="0.25">
      <c r="A43" s="576"/>
      <c r="B43" s="571"/>
      <c r="C43" s="315" t="str">
        <f>IF('Leistungen_planen '!G73="","",'Leistungen_planen '!G73)</f>
        <v/>
      </c>
      <c r="D43" s="315" t="str">
        <f>IF($C$43="","",$C$43+$C$43*D41)</f>
        <v/>
      </c>
      <c r="E43" s="229">
        <f>Finanzen_planen!$BG$54</f>
        <v>0</v>
      </c>
      <c r="F43" s="229">
        <f>IF(E43=0,0,E43+E43*D41)</f>
        <v>0</v>
      </c>
      <c r="G43" s="229">
        <f>SUM(Kapitalkosten!B16*Kapitalkosten!I8+Kapitalkosten!B26*Kapitalkosten!I18+Kapitalkosten!B36*Kapitalkosten!I28+Kapitalkosten!B46*Kapitalkosten!I38+Kapitalkosten!B56*Kapitalkosten!I48+Kapitalkosten!B66*Kapitalkosten!I58+Kapitalkosten!B76*Kapitalkosten!I68+Kapitalkosten!B86*Kapitalkosten!I78)</f>
        <v>0</v>
      </c>
      <c r="H43" s="229">
        <f>Finanzen_planen!$BG$61</f>
        <v>0</v>
      </c>
      <c r="I43" s="260" t="str">
        <f>IF(C43="","",G43/C43)</f>
        <v/>
      </c>
      <c r="J43" s="328" t="str">
        <f>IF(C43="","",ROUND((E43-H43)/C43,1))</f>
        <v/>
      </c>
      <c r="K43" s="329" t="str">
        <f>IF(C43="","",ROUND((E43+G43-H43)/C43,1))</f>
        <v/>
      </c>
    </row>
    <row r="44" spans="1:11" s="400" customFormat="1" ht="4.5" customHeight="1" thickBot="1" x14ac:dyDescent="0.25">
      <c r="A44" s="396"/>
      <c r="B44" s="397"/>
      <c r="C44" s="397"/>
      <c r="D44" s="397"/>
      <c r="E44" s="398"/>
      <c r="F44" s="398"/>
      <c r="G44" s="398"/>
      <c r="H44" s="398"/>
      <c r="I44" s="398"/>
      <c r="J44" s="398"/>
      <c r="K44" s="399"/>
    </row>
    <row r="45" spans="1:11" ht="27.75" customHeight="1" thickBot="1" x14ac:dyDescent="0.25">
      <c r="A45" s="574">
        <v>9</v>
      </c>
      <c r="B45" s="569" t="str">
        <f>IF('Leistungen_planen '!B76="","",'Leistungen_planen '!B76)</f>
        <v/>
      </c>
      <c r="C45" s="227" t="s">
        <v>201</v>
      </c>
      <c r="D45" s="227" t="s">
        <v>132</v>
      </c>
      <c r="E45" s="566" t="s">
        <v>136</v>
      </c>
      <c r="F45" s="564" t="s">
        <v>199</v>
      </c>
      <c r="G45" s="564" t="s">
        <v>140</v>
      </c>
      <c r="H45" s="564" t="s">
        <v>135</v>
      </c>
      <c r="I45" s="425" t="s">
        <v>133</v>
      </c>
      <c r="J45" s="425" t="s">
        <v>166</v>
      </c>
      <c r="K45" s="228" t="s">
        <v>197</v>
      </c>
    </row>
    <row r="46" spans="1:11" ht="28.5" customHeight="1" thickBot="1" x14ac:dyDescent="0.25">
      <c r="A46" s="575"/>
      <c r="B46" s="570"/>
      <c r="C46" s="221"/>
      <c r="D46" s="222" t="str">
        <f>IF(C47="","",IF(C47="Kalendertage",0.03,0.06))</f>
        <v/>
      </c>
      <c r="E46" s="567"/>
      <c r="F46" s="568"/>
      <c r="G46" s="568"/>
      <c r="H46" s="565"/>
      <c r="I46" s="218" t="str">
        <f>IF('Leistungen_planen '!$G$76="","",'Leistungen_planen '!$G$76)</f>
        <v/>
      </c>
      <c r="J46" s="218" t="str">
        <f>IF('Leistungen_planen '!$G$76="","",'Leistungen_planen '!$G$76)</f>
        <v/>
      </c>
      <c r="K46" s="231" t="str">
        <f>IF('Leistungen_planen '!$G$76="","",'Leistungen_planen '!$G$76)</f>
        <v/>
      </c>
    </row>
    <row r="47" spans="1:11" ht="28.5" customHeight="1" thickBot="1" x14ac:dyDescent="0.25">
      <c r="A47" s="575"/>
      <c r="B47" s="570"/>
      <c r="C47" s="218" t="str">
        <f>IF('Leistungen_planen '!G76="","",'Leistungen_planen '!G76)</f>
        <v/>
      </c>
      <c r="D47" s="218"/>
      <c r="E47" s="219" t="s">
        <v>134</v>
      </c>
      <c r="F47" s="219" t="s">
        <v>134</v>
      </c>
      <c r="G47" s="219" t="s">
        <v>134</v>
      </c>
      <c r="H47" s="230" t="s">
        <v>134</v>
      </c>
      <c r="I47" s="261" t="s">
        <v>134</v>
      </c>
      <c r="J47" s="261" t="s">
        <v>134</v>
      </c>
      <c r="K47" s="262" t="s">
        <v>134</v>
      </c>
    </row>
    <row r="48" spans="1:11" ht="15" customHeight="1" thickBot="1" x14ac:dyDescent="0.25">
      <c r="A48" s="576"/>
      <c r="B48" s="571"/>
      <c r="C48" s="315" t="str">
        <f>IF('Leistungen_planen '!G77="","",'Leistungen_planen '!G77)</f>
        <v/>
      </c>
      <c r="D48" s="315" t="str">
        <f>IF($C$48="","",$C$48+$C$48*D46)</f>
        <v/>
      </c>
      <c r="E48" s="229">
        <f>Finanzen_planen!$BM$54</f>
        <v>0</v>
      </c>
      <c r="F48" s="229">
        <f>IF(E48=0,0,E48+E48*D46)</f>
        <v>0</v>
      </c>
      <c r="G48" s="229">
        <f>SUM(Kapitalkosten!B16*Kapitalkosten!J8+Kapitalkosten!B26*Kapitalkosten!J18+Kapitalkosten!B36*Kapitalkosten!J28+Kapitalkosten!B46*Kapitalkosten!J38+Kapitalkosten!B56*Kapitalkosten!J48+Kapitalkosten!B66*Kapitalkosten!J58+Kapitalkosten!B76*Kapitalkosten!J68+Kapitalkosten!B86*Kapitalkosten!J78)</f>
        <v>0</v>
      </c>
      <c r="H48" s="229">
        <f>Finanzen_planen!$BM$61</f>
        <v>0</v>
      </c>
      <c r="I48" s="260" t="str">
        <f>IF(C48="","",G48/C48)</f>
        <v/>
      </c>
      <c r="J48" s="328" t="str">
        <f>IF(C48="","",ROUND((E48-H48)/C48,1))</f>
        <v/>
      </c>
      <c r="K48" s="329" t="str">
        <f>IF(C48="","",ROUND((E48+G48-H48)/C48,1))</f>
        <v/>
      </c>
    </row>
    <row r="49" spans="1:11" s="400" customFormat="1" ht="4.5" customHeight="1" thickBot="1" x14ac:dyDescent="0.25">
      <c r="A49" s="396"/>
      <c r="B49" s="397"/>
      <c r="C49" s="397"/>
      <c r="D49" s="397"/>
      <c r="E49" s="398"/>
      <c r="F49" s="398"/>
      <c r="G49" s="398"/>
      <c r="H49" s="398"/>
      <c r="I49" s="398"/>
      <c r="J49" s="398"/>
      <c r="K49" s="399"/>
    </row>
    <row r="50" spans="1:11" ht="27.75" customHeight="1" thickBot="1" x14ac:dyDescent="0.25">
      <c r="A50" s="574">
        <v>10</v>
      </c>
      <c r="B50" s="569" t="str">
        <f>IF('Leistungen_planen '!B80="","",'Leistungen_planen '!B80)</f>
        <v/>
      </c>
      <c r="C50" s="227" t="s">
        <v>201</v>
      </c>
      <c r="D50" s="227" t="s">
        <v>132</v>
      </c>
      <c r="E50" s="566" t="s">
        <v>136</v>
      </c>
      <c r="F50" s="564" t="s">
        <v>199</v>
      </c>
      <c r="G50" s="564" t="s">
        <v>140</v>
      </c>
      <c r="H50" s="564" t="s">
        <v>135</v>
      </c>
      <c r="I50" s="425" t="s">
        <v>133</v>
      </c>
      <c r="J50" s="425" t="s">
        <v>166</v>
      </c>
      <c r="K50" s="228" t="s">
        <v>197</v>
      </c>
    </row>
    <row r="51" spans="1:11" ht="28.5" customHeight="1" thickBot="1" x14ac:dyDescent="0.25">
      <c r="A51" s="575"/>
      <c r="B51" s="570"/>
      <c r="C51" s="221"/>
      <c r="D51" s="222" t="str">
        <f>IF(C52="","",IF(C52="Kalendertage",0.03,0.06))</f>
        <v/>
      </c>
      <c r="E51" s="567"/>
      <c r="F51" s="568"/>
      <c r="G51" s="568"/>
      <c r="H51" s="565"/>
      <c r="I51" s="218" t="str">
        <f>IF('Leistungen_planen '!$G$80="","",'Leistungen_planen '!$G$80)</f>
        <v/>
      </c>
      <c r="J51" s="218" t="str">
        <f>IF('Leistungen_planen '!$G$80="","",'Leistungen_planen '!$G$80)</f>
        <v/>
      </c>
      <c r="K51" s="231" t="str">
        <f>IF('Leistungen_planen '!$G$76="","",'Leistungen_planen '!$G$76)</f>
        <v/>
      </c>
    </row>
    <row r="52" spans="1:11" ht="28.5" customHeight="1" thickBot="1" x14ac:dyDescent="0.25">
      <c r="A52" s="575"/>
      <c r="B52" s="570"/>
      <c r="C52" s="218" t="str">
        <f>IF('Leistungen_planen '!G80="","",'Leistungen_planen '!G80)</f>
        <v/>
      </c>
      <c r="D52" s="218"/>
      <c r="E52" s="219" t="s">
        <v>134</v>
      </c>
      <c r="F52" s="219" t="s">
        <v>134</v>
      </c>
      <c r="G52" s="219" t="s">
        <v>134</v>
      </c>
      <c r="H52" s="230" t="s">
        <v>134</v>
      </c>
      <c r="I52" s="261" t="s">
        <v>134</v>
      </c>
      <c r="J52" s="261" t="s">
        <v>134</v>
      </c>
      <c r="K52" s="262" t="s">
        <v>134</v>
      </c>
    </row>
    <row r="53" spans="1:11" ht="15" customHeight="1" thickBot="1" x14ac:dyDescent="0.25">
      <c r="A53" s="576"/>
      <c r="B53" s="571"/>
      <c r="C53" s="315" t="str">
        <f>IF('Leistungen_planen '!G81="","",'Leistungen_planen '!G81)</f>
        <v/>
      </c>
      <c r="D53" s="315" t="str">
        <f>IF($C$53="","",$C$53+$C$53*D51)</f>
        <v/>
      </c>
      <c r="E53" s="229">
        <f>Finanzen_planen!BS$54</f>
        <v>0</v>
      </c>
      <c r="F53" s="229">
        <f>IF(E53=0,0,E53+E53*D51)</f>
        <v>0</v>
      </c>
      <c r="G53" s="229">
        <f>SUM(Kapitalkosten!B16*Kapitalkosten!K8+Kapitalkosten!B26*Kapitalkosten!K18+Kapitalkosten!B36*Kapitalkosten!K28+Kapitalkosten!B46*Kapitalkosten!K38+Kapitalkosten!B56*Kapitalkosten!K48+Kapitalkosten!B66*Kapitalkosten!K58+Kapitalkosten!B76*Kapitalkosten!K68+Kapitalkosten!B86*Kapitalkosten!K78)</f>
        <v>0</v>
      </c>
      <c r="H53" s="229">
        <f>Finanzen_planen!BS$61</f>
        <v>0</v>
      </c>
      <c r="I53" s="260" t="str">
        <f>IF(C53="","",G53/C53)</f>
        <v/>
      </c>
      <c r="J53" s="328" t="str">
        <f>IF(C53="","",ROUND((E53-H53)/C53,1))</f>
        <v/>
      </c>
      <c r="K53" s="329" t="str">
        <f>IF(C53="","",ROUND((E53+G53-H53)/C53,1))</f>
        <v/>
      </c>
    </row>
    <row r="54" spans="1:11" ht="5.0999999999999996" customHeight="1" thickBot="1" x14ac:dyDescent="0.3">
      <c r="A54" s="39"/>
      <c r="B54" s="37"/>
      <c r="C54" s="37"/>
      <c r="D54" s="37"/>
      <c r="E54" s="38"/>
      <c r="F54" s="38"/>
      <c r="G54" s="38"/>
      <c r="H54" s="38"/>
    </row>
    <row r="55" spans="1:11" ht="27.75" customHeight="1" thickBot="1" x14ac:dyDescent="0.25">
      <c r="A55" s="574">
        <v>11</v>
      </c>
      <c r="B55" s="569" t="str">
        <f>IF('Leistungen_planen '!B84="","",'Leistungen_planen '!B84)</f>
        <v/>
      </c>
      <c r="C55" s="227" t="s">
        <v>201</v>
      </c>
      <c r="D55" s="227" t="s">
        <v>132</v>
      </c>
      <c r="E55" s="566" t="s">
        <v>136</v>
      </c>
      <c r="F55" s="564" t="s">
        <v>199</v>
      </c>
      <c r="G55" s="564" t="s">
        <v>140</v>
      </c>
      <c r="H55" s="564" t="s">
        <v>135</v>
      </c>
      <c r="I55" s="425" t="s">
        <v>133</v>
      </c>
      <c r="J55" s="425" t="s">
        <v>166</v>
      </c>
      <c r="K55" s="228" t="s">
        <v>197</v>
      </c>
    </row>
    <row r="56" spans="1:11" ht="28.5" customHeight="1" thickBot="1" x14ac:dyDescent="0.25">
      <c r="A56" s="575"/>
      <c r="B56" s="570"/>
      <c r="C56" s="221"/>
      <c r="D56" s="222" t="str">
        <f>IF(C57="","",IF(C57="Kalendertage",0.03,0.06))</f>
        <v/>
      </c>
      <c r="E56" s="567"/>
      <c r="F56" s="568"/>
      <c r="G56" s="568"/>
      <c r="H56" s="565"/>
      <c r="I56" s="218" t="str">
        <f>IF('Leistungen_planen '!$G$84="","",'Leistungen_planen '!$G$84)</f>
        <v/>
      </c>
      <c r="J56" s="218" t="str">
        <f>IF('Leistungen_planen '!$G$84="","",'Leistungen_planen '!$G$84)</f>
        <v/>
      </c>
      <c r="K56" s="231" t="str">
        <f>IF('Leistungen_planen '!$G$76="","",'Leistungen_planen '!$G$76)</f>
        <v/>
      </c>
    </row>
    <row r="57" spans="1:11" ht="28.5" customHeight="1" thickBot="1" x14ac:dyDescent="0.25">
      <c r="A57" s="575"/>
      <c r="B57" s="570"/>
      <c r="C57" s="218" t="str">
        <f>IF('Leistungen_planen '!G84="","",'Leistungen_planen '!G84)</f>
        <v/>
      </c>
      <c r="D57" s="218"/>
      <c r="E57" s="219" t="s">
        <v>134</v>
      </c>
      <c r="F57" s="219" t="s">
        <v>134</v>
      </c>
      <c r="G57" s="219" t="s">
        <v>134</v>
      </c>
      <c r="H57" s="230" t="s">
        <v>134</v>
      </c>
      <c r="I57" s="261" t="s">
        <v>134</v>
      </c>
      <c r="J57" s="261" t="s">
        <v>134</v>
      </c>
      <c r="K57" s="262" t="s">
        <v>134</v>
      </c>
    </row>
    <row r="58" spans="1:11" ht="15" customHeight="1" thickBot="1" x14ac:dyDescent="0.25">
      <c r="A58" s="576"/>
      <c r="B58" s="571"/>
      <c r="C58" s="315" t="str">
        <f>IF('Leistungen_planen '!G85="","",'Leistungen_planen '!G85)</f>
        <v/>
      </c>
      <c r="D58" s="315" t="str">
        <f>IF($C$58="","",$C$58+$C$58*D56)</f>
        <v/>
      </c>
      <c r="E58" s="229">
        <f>Finanzen_planen!$BY$54</f>
        <v>0</v>
      </c>
      <c r="F58" s="229">
        <f>IF(E58=0,0,E58+E58*D56)</f>
        <v>0</v>
      </c>
      <c r="G58" s="229">
        <f>SUM(Kapitalkosten!B16*Kapitalkosten!L8+Kapitalkosten!B26*Kapitalkosten!L18+Kapitalkosten!B36*Kapitalkosten!L28+Kapitalkosten!B46*Kapitalkosten!L38+Kapitalkosten!B56*Kapitalkosten!L48+Kapitalkosten!B66*Kapitalkosten!L58+Kapitalkosten!B76*Kapitalkosten!L68+Kapitalkosten!B86*Kapitalkosten!L78)</f>
        <v>0</v>
      </c>
      <c r="H58" s="229">
        <f>Finanzen_planen!$BY$61</f>
        <v>0</v>
      </c>
      <c r="I58" s="260" t="str">
        <f>IF(C58="","",G58/C58)</f>
        <v/>
      </c>
      <c r="J58" s="328" t="str">
        <f>IF(C58="","",ROUND((E58-H58)/C58,1))</f>
        <v/>
      </c>
      <c r="K58" s="329" t="str">
        <f>IF(C58="","",ROUND((E58+G58-H58)/C58,1))</f>
        <v/>
      </c>
    </row>
    <row r="59" spans="1:11" ht="5.0999999999999996" customHeight="1" thickBot="1" x14ac:dyDescent="0.3">
      <c r="A59" s="39"/>
      <c r="B59" s="37"/>
      <c r="C59" s="37"/>
      <c r="D59" s="37"/>
      <c r="E59" s="38"/>
      <c r="F59" s="38"/>
      <c r="G59" s="38"/>
      <c r="H59" s="38"/>
    </row>
    <row r="60" spans="1:11" ht="27.75" customHeight="1" thickBot="1" x14ac:dyDescent="0.25">
      <c r="A60" s="574">
        <v>12</v>
      </c>
      <c r="B60" s="569" t="str">
        <f>IF('Leistungen_planen '!B88="","",'Leistungen_planen '!B88)</f>
        <v/>
      </c>
      <c r="C60" s="227" t="s">
        <v>201</v>
      </c>
      <c r="D60" s="227" t="s">
        <v>132</v>
      </c>
      <c r="E60" s="566" t="s">
        <v>136</v>
      </c>
      <c r="F60" s="564" t="s">
        <v>199</v>
      </c>
      <c r="G60" s="564" t="s">
        <v>140</v>
      </c>
      <c r="H60" s="564" t="s">
        <v>135</v>
      </c>
      <c r="I60" s="425" t="s">
        <v>133</v>
      </c>
      <c r="J60" s="425" t="s">
        <v>166</v>
      </c>
      <c r="K60" s="228" t="s">
        <v>197</v>
      </c>
    </row>
    <row r="61" spans="1:11" ht="28.5" customHeight="1" thickBot="1" x14ac:dyDescent="0.25">
      <c r="A61" s="575"/>
      <c r="B61" s="570"/>
      <c r="C61" s="221"/>
      <c r="D61" s="222" t="str">
        <f>IF(C62="","",IF(C62="Kalendertage",0.03,0.06))</f>
        <v/>
      </c>
      <c r="E61" s="567"/>
      <c r="F61" s="568"/>
      <c r="G61" s="568"/>
      <c r="H61" s="565"/>
      <c r="I61" s="218" t="str">
        <f>IF('Leistungen_planen '!$G$88="","",'Leistungen_planen '!$G$88)</f>
        <v/>
      </c>
      <c r="J61" s="218" t="str">
        <f>IF('Leistungen_planen '!$G$88="","",'Leistungen_planen '!$G$88)</f>
        <v/>
      </c>
      <c r="K61" s="231" t="str">
        <f>IF('Leistungen_planen '!$G$76="","",'Leistungen_planen '!$G$76)</f>
        <v/>
      </c>
    </row>
    <row r="62" spans="1:11" ht="28.5" customHeight="1" thickBot="1" x14ac:dyDescent="0.25">
      <c r="A62" s="575"/>
      <c r="B62" s="570"/>
      <c r="C62" s="218" t="str">
        <f>IF('Leistungen_planen '!G88="","",'Leistungen_planen '!G88)</f>
        <v/>
      </c>
      <c r="D62" s="218"/>
      <c r="E62" s="219" t="s">
        <v>134</v>
      </c>
      <c r="F62" s="219" t="s">
        <v>134</v>
      </c>
      <c r="G62" s="219" t="s">
        <v>134</v>
      </c>
      <c r="H62" s="230" t="s">
        <v>134</v>
      </c>
      <c r="I62" s="261" t="s">
        <v>134</v>
      </c>
      <c r="J62" s="261" t="s">
        <v>134</v>
      </c>
      <c r="K62" s="262" t="s">
        <v>134</v>
      </c>
    </row>
    <row r="63" spans="1:11" ht="15" customHeight="1" thickBot="1" x14ac:dyDescent="0.25">
      <c r="A63" s="576"/>
      <c r="B63" s="571"/>
      <c r="C63" s="315" t="str">
        <f>IF('Leistungen_planen '!G89="","",'Leistungen_planen '!G89)</f>
        <v/>
      </c>
      <c r="D63" s="315" t="str">
        <f>IF($C$63="","",$C$63+$C$63*D61)</f>
        <v/>
      </c>
      <c r="E63" s="229">
        <f>Finanzen_planen!$CE$54</f>
        <v>0</v>
      </c>
      <c r="F63" s="229">
        <f>IF(E63=0,0,E63+E63*D61)</f>
        <v>0</v>
      </c>
      <c r="G63" s="229">
        <f>SUM(Kapitalkosten!B16*Kapitalkosten!M8+Kapitalkosten!B26*Kapitalkosten!M18+Kapitalkosten!B36*Kapitalkosten!M28+Kapitalkosten!B46*Kapitalkosten!M38+Kapitalkosten!B56*Kapitalkosten!M48+Kapitalkosten!B66*Kapitalkosten!M58+Kapitalkosten!B76*Kapitalkosten!M68+Kapitalkosten!B86*Kapitalkosten!M78)</f>
        <v>0</v>
      </c>
      <c r="H63" s="229">
        <f>Finanzen_planen!$CE$61</f>
        <v>0</v>
      </c>
      <c r="I63" s="260" t="str">
        <f>IF(C63="","",G63/C63)</f>
        <v/>
      </c>
      <c r="J63" s="328" t="str">
        <f>IF(C63="","",ROUND((E63-H63)/C63,1))</f>
        <v/>
      </c>
      <c r="K63" s="329" t="str">
        <f>IF(C63="","",ROUND((E63+G63-H63)/C63,1))</f>
        <v/>
      </c>
    </row>
    <row r="64" spans="1:11" ht="15" customHeight="1" x14ac:dyDescent="0.2">
      <c r="A64" s="223"/>
      <c r="B64" s="224"/>
      <c r="C64" s="224"/>
      <c r="D64" s="224"/>
      <c r="E64" s="225"/>
      <c r="F64" s="225"/>
      <c r="G64" s="225"/>
      <c r="H64" s="225"/>
      <c r="I64" s="225"/>
      <c r="J64" s="225"/>
      <c r="K64" s="226"/>
    </row>
  </sheetData>
  <sheetProtection algorithmName="SHA-512" hashValue="Vw7WpnOTbWiUH9diTVaTidGs+lAIWZOe53SvGVgWNrXggcORtOoxUdpo61+G6mLA5MVXqvdRG+VQgLIaO9AApQ==" saltValue="BGVzv+6B7WIVl9DkW0TOYg==" spinCount="100000" sheet="1" selectLockedCells="1"/>
  <mergeCells count="76">
    <mergeCell ref="G20:G21"/>
    <mergeCell ref="H20:H21"/>
    <mergeCell ref="F25:F26"/>
    <mergeCell ref="G25:G26"/>
    <mergeCell ref="H25:H26"/>
    <mergeCell ref="A25:A28"/>
    <mergeCell ref="B20:B23"/>
    <mergeCell ref="E20:E21"/>
    <mergeCell ref="F30:F31"/>
    <mergeCell ref="A40:A43"/>
    <mergeCell ref="A20:A23"/>
    <mergeCell ref="B30:B33"/>
    <mergeCell ref="A30:A33"/>
    <mergeCell ref="A35:A38"/>
    <mergeCell ref="F35:F36"/>
    <mergeCell ref="B35:B38"/>
    <mergeCell ref="E35:E36"/>
    <mergeCell ref="F20:F21"/>
    <mergeCell ref="H15:H16"/>
    <mergeCell ref="E15:E16"/>
    <mergeCell ref="F15:F16"/>
    <mergeCell ref="G15:G16"/>
    <mergeCell ref="A1:H1"/>
    <mergeCell ref="B10:B13"/>
    <mergeCell ref="A5:A8"/>
    <mergeCell ref="B5:B8"/>
    <mergeCell ref="A10:A13"/>
    <mergeCell ref="A15:A18"/>
    <mergeCell ref="B15:B18"/>
    <mergeCell ref="A2:F2"/>
    <mergeCell ref="I4:K4"/>
    <mergeCell ref="G5:G6"/>
    <mergeCell ref="E10:E11"/>
    <mergeCell ref="E4:H4"/>
    <mergeCell ref="F10:F11"/>
    <mergeCell ref="H5:H6"/>
    <mergeCell ref="H10:H11"/>
    <mergeCell ref="G10:G11"/>
    <mergeCell ref="E5:E6"/>
    <mergeCell ref="F5:F6"/>
    <mergeCell ref="H45:H46"/>
    <mergeCell ref="B45:B48"/>
    <mergeCell ref="E45:E46"/>
    <mergeCell ref="H50:H51"/>
    <mergeCell ref="H60:H61"/>
    <mergeCell ref="F55:F56"/>
    <mergeCell ref="F60:F61"/>
    <mergeCell ref="E60:E61"/>
    <mergeCell ref="F50:F51"/>
    <mergeCell ref="H55:H56"/>
    <mergeCell ref="G60:G61"/>
    <mergeCell ref="G50:G51"/>
    <mergeCell ref="G55:G56"/>
    <mergeCell ref="G45:G46"/>
    <mergeCell ref="A60:A63"/>
    <mergeCell ref="E55:E56"/>
    <mergeCell ref="A55:A58"/>
    <mergeCell ref="F45:F46"/>
    <mergeCell ref="B60:B63"/>
    <mergeCell ref="A45:A48"/>
    <mergeCell ref="E50:E51"/>
    <mergeCell ref="A50:A53"/>
    <mergeCell ref="B55:B58"/>
    <mergeCell ref="B50:B53"/>
    <mergeCell ref="H40:H41"/>
    <mergeCell ref="E40:E41"/>
    <mergeCell ref="F40:F41"/>
    <mergeCell ref="B25:B28"/>
    <mergeCell ref="E25:E26"/>
    <mergeCell ref="H35:H36"/>
    <mergeCell ref="E30:E31"/>
    <mergeCell ref="G40:G41"/>
    <mergeCell ref="G30:G31"/>
    <mergeCell ref="H30:H31"/>
    <mergeCell ref="G35:G36"/>
    <mergeCell ref="B40:B43"/>
  </mergeCells>
  <phoneticPr fontId="38" type="noConversion"/>
  <pageMargins left="0.78740157480314965" right="0.78740157480314965" top="0.39370078740157483" bottom="0.78740157480314965" header="0.51181102362204722" footer="0.31496062992125984"/>
  <pageSetup paperSize="9" scale="60" firstPageNumber="0" fitToWidth="2" fitToHeight="2" orientation="landscape" r:id="rId1"/>
  <headerFooter alignWithMargins="0">
    <oddFooter>&amp;L&amp;9Juli 2020 / V0</oddFooter>
  </headerFooter>
  <rowBreaks count="1" manualBreakCount="1">
    <brk id="29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zoomScaleNormal="100" workbookViewId="0">
      <selection activeCell="F68" sqref="F68"/>
    </sheetView>
  </sheetViews>
  <sheetFormatPr baseColWidth="10" defaultColWidth="11.42578125" defaultRowHeight="12.75" x14ac:dyDescent="0.2"/>
  <cols>
    <col min="1" max="1" width="5.5703125" customWidth="1"/>
    <col min="2" max="2" width="32.7109375" style="34" customWidth="1"/>
    <col min="3" max="3" width="15.7109375" style="34" customWidth="1"/>
    <col min="4" max="7" width="15.7109375" customWidth="1"/>
    <col min="8" max="8" width="3.7109375" customWidth="1"/>
    <col min="9" max="9" width="2.7109375" customWidth="1"/>
    <col min="10" max="11" width="15.7109375" customWidth="1"/>
    <col min="12" max="12" width="5" customWidth="1"/>
  </cols>
  <sheetData>
    <row r="1" spans="1:7" ht="20.25" x14ac:dyDescent="0.3">
      <c r="A1" s="580" t="s">
        <v>189</v>
      </c>
      <c r="B1" s="580"/>
      <c r="C1" s="580"/>
      <c r="D1" s="580"/>
      <c r="E1" s="388"/>
      <c r="F1" s="426" t="str">
        <f>IF(Deckblatt!A24="","",Deckblatt!A24)</f>
        <v/>
      </c>
      <c r="G1" s="427" t="str">
        <f>IF(Deckblatt!$A$21="","",CONCATENATE("/  ",Deckblatt!$A$21))</f>
        <v/>
      </c>
    </row>
    <row r="2" spans="1:7" s="39" customFormat="1" ht="15" customHeight="1" x14ac:dyDescent="0.25">
      <c r="A2" s="401"/>
      <c r="B2" s="402"/>
      <c r="C2" s="402"/>
      <c r="D2" s="403"/>
      <c r="E2" s="407"/>
      <c r="F2" s="404"/>
    </row>
    <row r="3" spans="1:7" s="39" customFormat="1" ht="20.100000000000001" customHeight="1" x14ac:dyDescent="0.25">
      <c r="A3" s="401" t="s">
        <v>240</v>
      </c>
      <c r="B3" s="402"/>
      <c r="C3" s="402"/>
      <c r="D3" s="403"/>
      <c r="E3" s="404"/>
      <c r="F3" s="404"/>
    </row>
    <row r="4" spans="1:7" s="39" customFormat="1" ht="15" customHeight="1" x14ac:dyDescent="0.25">
      <c r="A4" s="401"/>
      <c r="B4" s="402"/>
      <c r="C4" s="402"/>
      <c r="D4" s="403"/>
      <c r="E4" s="404"/>
      <c r="F4" s="404"/>
    </row>
    <row r="5" spans="1:7" s="39" customFormat="1" ht="20.100000000000001" customHeight="1" x14ac:dyDescent="0.25">
      <c r="A5" s="604" t="s">
        <v>190</v>
      </c>
      <c r="B5" s="605"/>
      <c r="C5" s="424">
        <f>+Deckblatt!A18</f>
        <v>0</v>
      </c>
      <c r="E5" s="405"/>
      <c r="F5" s="405"/>
    </row>
    <row r="6" spans="1:7" ht="20.100000000000001" customHeight="1" thickBot="1" x14ac:dyDescent="0.35">
      <c r="C6" s="35"/>
      <c r="D6" s="406"/>
    </row>
    <row r="7" spans="1:7" ht="45" customHeight="1" thickBot="1" x14ac:dyDescent="0.25">
      <c r="B7" s="397"/>
      <c r="C7" s="430"/>
      <c r="D7" s="538" t="s">
        <v>203</v>
      </c>
      <c r="E7" s="603"/>
      <c r="F7" s="537" t="s">
        <v>204</v>
      </c>
      <c r="G7" s="603"/>
    </row>
    <row r="8" spans="1:7" ht="5.0999999999999996" customHeight="1" thickBot="1" x14ac:dyDescent="0.35">
      <c r="A8" s="39"/>
      <c r="D8" s="35"/>
    </row>
    <row r="9" spans="1:7" ht="22.5" customHeight="1" thickBot="1" x14ac:dyDescent="0.25">
      <c r="A9" s="575">
        <v>1</v>
      </c>
      <c r="B9" s="570" t="str">
        <f>+'Leistungen_planen '!B44</f>
        <v>Sonderschule</v>
      </c>
      <c r="C9" s="564" t="s">
        <v>147</v>
      </c>
      <c r="D9" s="588" t="s">
        <v>191</v>
      </c>
      <c r="E9" s="589"/>
      <c r="F9" s="588" t="s">
        <v>192</v>
      </c>
      <c r="G9" s="589"/>
    </row>
    <row r="10" spans="1:7" ht="22.5" customHeight="1" thickBot="1" x14ac:dyDescent="0.25">
      <c r="A10" s="575"/>
      <c r="B10" s="570"/>
      <c r="C10" s="597"/>
      <c r="D10" s="590"/>
      <c r="E10" s="591"/>
      <c r="F10" s="590"/>
      <c r="G10" s="591"/>
    </row>
    <row r="11" spans="1:7" ht="15" customHeight="1" thickBot="1" x14ac:dyDescent="0.25">
      <c r="A11" s="576"/>
      <c r="B11" s="571"/>
      <c r="C11" s="315" t="str">
        <f>IF('Leistungen_planen '!$G$45="","",'Leistungen_planen '!$G$45)</f>
        <v/>
      </c>
      <c r="D11" s="592" t="str">
        <f>+Übersicht_pro_Angebot!J8</f>
        <v/>
      </c>
      <c r="E11" s="593"/>
      <c r="F11" s="592" t="str">
        <f>+Übersicht_pro_Angebot!K8</f>
        <v/>
      </c>
      <c r="G11" s="593"/>
    </row>
    <row r="12" spans="1:7" ht="5.0999999999999996" customHeight="1" thickBot="1" x14ac:dyDescent="0.35">
      <c r="A12" s="39"/>
      <c r="D12" s="35"/>
      <c r="G12" s="246"/>
    </row>
    <row r="13" spans="1:7" ht="22.5" customHeight="1" thickBot="1" x14ac:dyDescent="0.25">
      <c r="A13" s="575">
        <v>2</v>
      </c>
      <c r="B13" s="570" t="str">
        <f>+'Leistungen_planen '!B48</f>
        <v>Wohnen</v>
      </c>
      <c r="C13" s="564" t="s">
        <v>147</v>
      </c>
      <c r="D13" s="588" t="s">
        <v>191</v>
      </c>
      <c r="E13" s="589"/>
      <c r="F13" s="588" t="s">
        <v>192</v>
      </c>
      <c r="G13" s="589"/>
    </row>
    <row r="14" spans="1:7" ht="22.5" customHeight="1" thickBot="1" x14ac:dyDescent="0.25">
      <c r="A14" s="575"/>
      <c r="B14" s="570"/>
      <c r="C14" s="597"/>
      <c r="D14" s="590"/>
      <c r="E14" s="591"/>
      <c r="F14" s="590"/>
      <c r="G14" s="591"/>
    </row>
    <row r="15" spans="1:7" ht="15" customHeight="1" thickBot="1" x14ac:dyDescent="0.25">
      <c r="A15" s="576"/>
      <c r="B15" s="571"/>
      <c r="C15" s="315" t="str">
        <f>IF('Leistungen_planen '!$G$49="","",'Leistungen_planen '!$G$49)</f>
        <v/>
      </c>
      <c r="D15" s="592" t="str">
        <f>+Übersicht_pro_Angebot!J13</f>
        <v/>
      </c>
      <c r="E15" s="593"/>
      <c r="F15" s="592" t="str">
        <f>+Übersicht_pro_Angebot!K13</f>
        <v/>
      </c>
      <c r="G15" s="593"/>
    </row>
    <row r="16" spans="1:7" ht="13.5" thickBot="1" x14ac:dyDescent="0.25"/>
    <row r="17" spans="1:7" ht="22.5" customHeight="1" thickBot="1" x14ac:dyDescent="0.25">
      <c r="A17" s="575">
        <v>3</v>
      </c>
      <c r="B17" s="570" t="str">
        <f>+'Leistungen_planen '!B52</f>
        <v>Mittagstisch für externe Schülerinnen und Schüler</v>
      </c>
      <c r="C17" s="564" t="s">
        <v>143</v>
      </c>
      <c r="D17" s="588" t="s">
        <v>191</v>
      </c>
      <c r="E17" s="589"/>
      <c r="F17" s="588" t="s">
        <v>192</v>
      </c>
      <c r="G17" s="589"/>
    </row>
    <row r="18" spans="1:7" ht="22.5" customHeight="1" thickBot="1" x14ac:dyDescent="0.25">
      <c r="A18" s="575"/>
      <c r="B18" s="570"/>
      <c r="C18" s="597"/>
      <c r="D18" s="590"/>
      <c r="E18" s="591"/>
      <c r="F18" s="590"/>
      <c r="G18" s="591"/>
    </row>
    <row r="19" spans="1:7" ht="15" customHeight="1" thickBot="1" x14ac:dyDescent="0.25">
      <c r="A19" s="576"/>
      <c r="B19" s="571"/>
      <c r="C19" s="315" t="str">
        <f>IF('Leistungen_planen '!$G$53="","",'Leistungen_planen '!$G$53)</f>
        <v/>
      </c>
      <c r="D19" s="592" t="str">
        <f>+Übersicht_pro_Angebot!J18</f>
        <v/>
      </c>
      <c r="E19" s="593"/>
      <c r="F19" s="592" t="str">
        <f>+Übersicht_pro_Angebot!K18</f>
        <v/>
      </c>
      <c r="G19" s="593"/>
    </row>
    <row r="20" spans="1:7" ht="5.0999999999999996" customHeight="1" thickBot="1" x14ac:dyDescent="0.35">
      <c r="A20" s="39"/>
      <c r="D20" s="35"/>
    </row>
    <row r="21" spans="1:7" ht="15" customHeight="1" thickBot="1" x14ac:dyDescent="0.25">
      <c r="A21" s="574">
        <v>4</v>
      </c>
      <c r="B21" s="606" t="str">
        <f>'Leistungen_planen '!B56</f>
        <v xml:space="preserve">Medizinische Massnahmen </v>
      </c>
      <c r="C21" s="610"/>
    </row>
    <row r="22" spans="1:7" ht="15" customHeight="1" thickBot="1" x14ac:dyDescent="0.25">
      <c r="A22" s="575"/>
      <c r="B22" s="607"/>
      <c r="C22" s="611"/>
    </row>
    <row r="23" spans="1:7" ht="15" customHeight="1" thickBot="1" x14ac:dyDescent="0.25">
      <c r="A23" s="575"/>
      <c r="B23" s="608" t="s">
        <v>206</v>
      </c>
      <c r="C23" s="440"/>
    </row>
    <row r="24" spans="1:7" ht="15" customHeight="1" thickBot="1" x14ac:dyDescent="0.25">
      <c r="A24" s="576"/>
      <c r="B24" s="609"/>
      <c r="C24" s="441" t="str">
        <f>IF('Leistungen_planen '!G57="","",'Leistungen_planen '!G57)</f>
        <v/>
      </c>
    </row>
    <row r="25" spans="1:7" ht="5.0999999999999996" customHeight="1" thickBot="1" x14ac:dyDescent="0.3">
      <c r="A25" s="39"/>
      <c r="C25" s="442"/>
    </row>
    <row r="26" spans="1:7" ht="15" customHeight="1" thickBot="1" x14ac:dyDescent="0.25">
      <c r="A26" s="574">
        <v>5</v>
      </c>
      <c r="B26" s="606" t="str">
        <f>+'Leistungen_planen '!B60</f>
        <v>Schülertransporte; Schulweg</v>
      </c>
      <c r="C26" s="610"/>
    </row>
    <row r="27" spans="1:7" ht="15" customHeight="1" thickBot="1" x14ac:dyDescent="0.25">
      <c r="A27" s="575"/>
      <c r="B27" s="607"/>
      <c r="C27" s="611"/>
    </row>
    <row r="28" spans="1:7" ht="15" customHeight="1" thickBot="1" x14ac:dyDescent="0.25">
      <c r="A28" s="575"/>
      <c r="B28" s="608" t="s">
        <v>207</v>
      </c>
      <c r="C28" s="440"/>
    </row>
    <row r="29" spans="1:7" ht="15" customHeight="1" thickBot="1" x14ac:dyDescent="0.25">
      <c r="A29" s="576"/>
      <c r="B29" s="609"/>
      <c r="C29" s="441" t="str">
        <f>IF('Leistungen_planen '!G61="","",'Leistungen_planen '!G61)</f>
        <v/>
      </c>
    </row>
    <row r="30" spans="1:7" ht="5.0999999999999996" customHeight="1" thickBot="1" x14ac:dyDescent="0.3">
      <c r="A30" s="39"/>
    </row>
    <row r="31" spans="1:7" ht="22.5" customHeight="1" thickBot="1" x14ac:dyDescent="0.25">
      <c r="A31" s="575">
        <v>6</v>
      </c>
      <c r="B31" s="570">
        <f>+'Leistungen_planen '!B64</f>
        <v>0</v>
      </c>
      <c r="C31" s="564">
        <f>+'Leistungen_planen '!G64</f>
        <v>0</v>
      </c>
      <c r="D31" s="588" t="s">
        <v>193</v>
      </c>
      <c r="E31" s="589"/>
      <c r="F31" s="588" t="s">
        <v>194</v>
      </c>
      <c r="G31" s="589"/>
    </row>
    <row r="32" spans="1:7" ht="22.5" customHeight="1" thickBot="1" x14ac:dyDescent="0.25">
      <c r="A32" s="575"/>
      <c r="B32" s="570"/>
      <c r="C32" s="597"/>
      <c r="D32" s="590"/>
      <c r="E32" s="591"/>
      <c r="F32" s="590"/>
      <c r="G32" s="591"/>
    </row>
    <row r="33" spans="1:7" ht="15" customHeight="1" thickBot="1" x14ac:dyDescent="0.25">
      <c r="A33" s="576"/>
      <c r="B33" s="571"/>
      <c r="C33" s="315" t="str">
        <f>IF('Leistungen_planen '!$G$65="","",'Leistungen_planen '!$G$65)</f>
        <v/>
      </c>
      <c r="D33" s="592" t="str">
        <f>+Übersicht_pro_Angebot!J33</f>
        <v/>
      </c>
      <c r="E33" s="593"/>
      <c r="F33" s="592" t="str">
        <f>+Übersicht_pro_Angebot!K33</f>
        <v/>
      </c>
      <c r="G33" s="593"/>
    </row>
    <row r="34" spans="1:7" ht="5.0999999999999996" customHeight="1" thickBot="1" x14ac:dyDescent="0.35">
      <c r="A34" s="39"/>
      <c r="B34" s="36"/>
      <c r="C34" s="36"/>
      <c r="D34" s="35"/>
    </row>
    <row r="35" spans="1:7" ht="22.5" customHeight="1" thickBot="1" x14ac:dyDescent="0.25">
      <c r="A35" s="575">
        <v>7</v>
      </c>
      <c r="B35" s="570">
        <f>+'Leistungen_planen '!B68</f>
        <v>0</v>
      </c>
      <c r="C35" s="564">
        <f>+'Leistungen_planen '!G68</f>
        <v>0</v>
      </c>
      <c r="D35" s="588" t="s">
        <v>193</v>
      </c>
      <c r="E35" s="589"/>
      <c r="F35" s="588" t="s">
        <v>194</v>
      </c>
      <c r="G35" s="589"/>
    </row>
    <row r="36" spans="1:7" ht="22.5" customHeight="1" thickBot="1" x14ac:dyDescent="0.25">
      <c r="A36" s="575"/>
      <c r="B36" s="570"/>
      <c r="C36" s="597"/>
      <c r="D36" s="590"/>
      <c r="E36" s="591"/>
      <c r="F36" s="590"/>
      <c r="G36" s="591"/>
    </row>
    <row r="37" spans="1:7" ht="15" customHeight="1" thickBot="1" x14ac:dyDescent="0.25">
      <c r="A37" s="576"/>
      <c r="B37" s="571"/>
      <c r="C37" s="315" t="str">
        <f>IF('Leistungen_planen '!$G$69="","",'Leistungen_planen '!$G$69)</f>
        <v/>
      </c>
      <c r="D37" s="592" t="str">
        <f>+Übersicht_pro_Angebot!J38</f>
        <v/>
      </c>
      <c r="E37" s="593"/>
      <c r="F37" s="592" t="str">
        <f>+Übersicht_pro_Angebot!K38</f>
        <v/>
      </c>
      <c r="G37" s="593"/>
    </row>
    <row r="38" spans="1:7" ht="5.0999999999999996" customHeight="1" x14ac:dyDescent="0.25">
      <c r="A38" s="39"/>
      <c r="B38" s="37"/>
      <c r="C38" s="37"/>
      <c r="D38" s="38"/>
    </row>
    <row r="39" spans="1:7" ht="5.0999999999999996" customHeight="1" thickBot="1" x14ac:dyDescent="0.3">
      <c r="A39" s="39"/>
      <c r="B39" s="37"/>
      <c r="C39" s="37"/>
      <c r="D39" s="38"/>
    </row>
    <row r="40" spans="1:7" ht="22.5" customHeight="1" thickBot="1" x14ac:dyDescent="0.25">
      <c r="A40" s="575">
        <v>8</v>
      </c>
      <c r="B40" s="570">
        <f>+'Leistungen_planen '!B72</f>
        <v>0</v>
      </c>
      <c r="C40" s="564">
        <f>+'Leistungen_planen '!G72</f>
        <v>0</v>
      </c>
      <c r="D40" s="588" t="s">
        <v>193</v>
      </c>
      <c r="E40" s="589"/>
      <c r="F40" s="588" t="s">
        <v>194</v>
      </c>
      <c r="G40" s="589"/>
    </row>
    <row r="41" spans="1:7" ht="22.5" customHeight="1" thickBot="1" x14ac:dyDescent="0.25">
      <c r="A41" s="575"/>
      <c r="B41" s="570"/>
      <c r="C41" s="597"/>
      <c r="D41" s="590"/>
      <c r="E41" s="591"/>
      <c r="F41" s="590"/>
      <c r="G41" s="591"/>
    </row>
    <row r="42" spans="1:7" ht="15" customHeight="1" thickBot="1" x14ac:dyDescent="0.25">
      <c r="A42" s="576"/>
      <c r="B42" s="571"/>
      <c r="C42" s="315" t="str">
        <f>IF('Leistungen_planen '!$G$73="","",'Leistungen_planen '!$G$73)</f>
        <v/>
      </c>
      <c r="D42" s="592" t="str">
        <f>+Übersicht_pro_Angebot!J43</f>
        <v/>
      </c>
      <c r="E42" s="593"/>
      <c r="F42" s="592" t="str">
        <f>+Übersicht_pro_Angebot!K43</f>
        <v/>
      </c>
      <c r="G42" s="593"/>
    </row>
    <row r="43" spans="1:7" s="400" customFormat="1" ht="4.5" customHeight="1" thickBot="1" x14ac:dyDescent="0.25">
      <c r="A43" s="396"/>
      <c r="B43" s="397"/>
      <c r="C43" s="397"/>
      <c r="D43" s="398"/>
      <c r="E43" s="398"/>
      <c r="F43" s="398"/>
      <c r="G43" s="399"/>
    </row>
    <row r="44" spans="1:7" ht="22.5" customHeight="1" thickBot="1" x14ac:dyDescent="0.25">
      <c r="A44" s="575">
        <v>9</v>
      </c>
      <c r="B44" s="570">
        <f>+'Leistungen_planen '!B76</f>
        <v>0</v>
      </c>
      <c r="C44" s="564">
        <f>+'Leistungen_planen '!G76</f>
        <v>0</v>
      </c>
      <c r="D44" s="588" t="s">
        <v>193</v>
      </c>
      <c r="E44" s="589"/>
      <c r="F44" s="588" t="s">
        <v>194</v>
      </c>
      <c r="G44" s="589"/>
    </row>
    <row r="45" spans="1:7" ht="22.5" customHeight="1" thickBot="1" x14ac:dyDescent="0.25">
      <c r="A45" s="575"/>
      <c r="B45" s="570"/>
      <c r="C45" s="597"/>
      <c r="D45" s="590"/>
      <c r="E45" s="591"/>
      <c r="F45" s="590"/>
      <c r="G45" s="591"/>
    </row>
    <row r="46" spans="1:7" ht="15" customHeight="1" thickBot="1" x14ac:dyDescent="0.25">
      <c r="A46" s="576"/>
      <c r="B46" s="571"/>
      <c r="C46" s="315" t="str">
        <f>IF('Leistungen_planen '!$G$77="","",'Leistungen_planen '!$G$77)</f>
        <v/>
      </c>
      <c r="D46" s="592" t="str">
        <f>+Übersicht_pro_Angebot!J48</f>
        <v/>
      </c>
      <c r="E46" s="593"/>
      <c r="F46" s="592" t="str">
        <f>+Übersicht_pro_Angebot!K48</f>
        <v/>
      </c>
      <c r="G46" s="593"/>
    </row>
    <row r="47" spans="1:7" s="400" customFormat="1" ht="4.5" customHeight="1" thickBot="1" x14ac:dyDescent="0.25">
      <c r="A47" s="396"/>
      <c r="B47" s="397"/>
      <c r="C47" s="397"/>
      <c r="D47" s="398"/>
      <c r="E47" s="398"/>
      <c r="F47" s="398"/>
      <c r="G47" s="399"/>
    </row>
    <row r="48" spans="1:7" ht="22.5" customHeight="1" thickBot="1" x14ac:dyDescent="0.25">
      <c r="A48" s="575">
        <v>10</v>
      </c>
      <c r="B48" s="570">
        <f>+'Leistungen_planen '!B80</f>
        <v>0</v>
      </c>
      <c r="C48" s="564">
        <f>+'Leistungen_planen '!G80</f>
        <v>0</v>
      </c>
      <c r="D48" s="588" t="s">
        <v>193</v>
      </c>
      <c r="E48" s="589"/>
      <c r="F48" s="588" t="s">
        <v>194</v>
      </c>
      <c r="G48" s="589"/>
    </row>
    <row r="49" spans="1:17" ht="22.5" customHeight="1" thickBot="1" x14ac:dyDescent="0.25">
      <c r="A49" s="575"/>
      <c r="B49" s="570"/>
      <c r="C49" s="597"/>
      <c r="D49" s="590"/>
      <c r="E49" s="591"/>
      <c r="F49" s="590"/>
      <c r="G49" s="591"/>
    </row>
    <row r="50" spans="1:17" ht="15" customHeight="1" thickBot="1" x14ac:dyDescent="0.25">
      <c r="A50" s="576"/>
      <c r="B50" s="571"/>
      <c r="C50" s="315" t="str">
        <f>IF('Leistungen_planen '!$G$81="","",'Leistungen_planen '!$G$81)</f>
        <v/>
      </c>
      <c r="D50" s="592" t="str">
        <f>+Übersicht_pro_Angebot!J53</f>
        <v/>
      </c>
      <c r="E50" s="593"/>
      <c r="F50" s="592" t="str">
        <f>+Übersicht_pro_Angebot!K53</f>
        <v/>
      </c>
      <c r="G50" s="593"/>
    </row>
    <row r="51" spans="1:17" ht="5.0999999999999996" customHeight="1" thickBot="1" x14ac:dyDescent="0.3">
      <c r="A51" s="39"/>
      <c r="B51" s="37"/>
      <c r="C51" s="37"/>
      <c r="D51" s="38"/>
    </row>
    <row r="52" spans="1:17" ht="22.5" customHeight="1" thickBot="1" x14ac:dyDescent="0.25">
      <c r="A52" s="575">
        <v>11</v>
      </c>
      <c r="B52" s="570">
        <f>+'Leistungen_planen '!B84</f>
        <v>0</v>
      </c>
      <c r="C52" s="564">
        <f>+'Leistungen_planen '!G84</f>
        <v>0</v>
      </c>
      <c r="D52" s="588" t="s">
        <v>193</v>
      </c>
      <c r="E52" s="589"/>
      <c r="F52" s="588" t="s">
        <v>194</v>
      </c>
      <c r="G52" s="589"/>
    </row>
    <row r="53" spans="1:17" ht="22.5" customHeight="1" thickBot="1" x14ac:dyDescent="0.25">
      <c r="A53" s="575"/>
      <c r="B53" s="570"/>
      <c r="C53" s="597"/>
      <c r="D53" s="590"/>
      <c r="E53" s="591"/>
      <c r="F53" s="590"/>
      <c r="G53" s="591"/>
    </row>
    <row r="54" spans="1:17" ht="15" customHeight="1" thickBot="1" x14ac:dyDescent="0.25">
      <c r="A54" s="576"/>
      <c r="B54" s="571"/>
      <c r="C54" s="315" t="str">
        <f>IF('Leistungen_planen '!$G$85="","",'Leistungen_planen '!$G$85)</f>
        <v/>
      </c>
      <c r="D54" s="592" t="str">
        <f>+Übersicht_pro_Angebot!J58</f>
        <v/>
      </c>
      <c r="E54" s="593"/>
      <c r="F54" s="592" t="str">
        <f>+Übersicht_pro_Angebot!K58</f>
        <v/>
      </c>
      <c r="G54" s="593"/>
    </row>
    <row r="55" spans="1:17" ht="5.0999999999999996" customHeight="1" thickBot="1" x14ac:dyDescent="0.3">
      <c r="A55" s="39"/>
      <c r="B55" s="37"/>
      <c r="C55" s="37"/>
      <c r="D55" s="38"/>
    </row>
    <row r="56" spans="1:17" ht="22.5" customHeight="1" thickBot="1" x14ac:dyDescent="0.25">
      <c r="A56" s="575">
        <v>12</v>
      </c>
      <c r="B56" s="570">
        <f>+'Leistungen_planen '!B88</f>
        <v>0</v>
      </c>
      <c r="C56" s="564">
        <f>+'Leistungen_planen '!G88</f>
        <v>0</v>
      </c>
      <c r="D56" s="588" t="s">
        <v>193</v>
      </c>
      <c r="E56" s="589"/>
      <c r="F56" s="588" t="s">
        <v>194</v>
      </c>
      <c r="G56" s="589"/>
    </row>
    <row r="57" spans="1:17" ht="22.5" customHeight="1" thickBot="1" x14ac:dyDescent="0.25">
      <c r="A57" s="575"/>
      <c r="B57" s="570"/>
      <c r="C57" s="597"/>
      <c r="D57" s="590"/>
      <c r="E57" s="591"/>
      <c r="F57" s="590"/>
      <c r="G57" s="591"/>
    </row>
    <row r="58" spans="1:17" ht="15" customHeight="1" thickBot="1" x14ac:dyDescent="0.25">
      <c r="A58" s="576"/>
      <c r="B58" s="571"/>
      <c r="C58" s="315" t="str">
        <f>IF('Leistungen_planen '!$G$89="","",'Leistungen_planen '!$G$89)</f>
        <v/>
      </c>
      <c r="D58" s="592" t="str">
        <f>+Übersicht_pro_Angebot!J63</f>
        <v/>
      </c>
      <c r="E58" s="593"/>
      <c r="F58" s="592" t="str">
        <f>+Übersicht_pro_Angebot!K63</f>
        <v/>
      </c>
      <c r="G58" s="593"/>
    </row>
    <row r="59" spans="1:17" ht="15" customHeight="1" x14ac:dyDescent="0.2">
      <c r="A59" s="223"/>
      <c r="B59" s="224"/>
      <c r="C59" s="224"/>
      <c r="D59" s="225"/>
      <c r="E59" s="225"/>
      <c r="F59" s="225"/>
      <c r="G59" s="226"/>
      <c r="K59" s="400"/>
      <c r="L59" s="400"/>
    </row>
    <row r="60" spans="1:17" s="337" customFormat="1" ht="12" customHeight="1" thickBot="1" x14ac:dyDescent="0.35">
      <c r="B60" s="338"/>
      <c r="C60" s="338"/>
      <c r="D60" s="339"/>
      <c r="G60" s="338"/>
      <c r="H60" s="338"/>
      <c r="I60" s="338"/>
      <c r="K60" s="216"/>
      <c r="L60" s="216"/>
      <c r="M60" s="216"/>
      <c r="O60" s="216"/>
      <c r="P60" s="340"/>
      <c r="Q60" s="340"/>
    </row>
    <row r="61" spans="1:17" s="337" customFormat="1" ht="15" x14ac:dyDescent="0.25">
      <c r="A61" s="341"/>
      <c r="B61" s="342"/>
      <c r="C61" s="342"/>
      <c r="D61" s="413"/>
      <c r="F61" s="343"/>
      <c r="G61" s="344"/>
      <c r="H61" s="344"/>
      <c r="I61" s="344"/>
      <c r="J61" s="345"/>
      <c r="K61" s="344"/>
      <c r="L61" s="346"/>
      <c r="M61" s="395"/>
      <c r="P61" s="340"/>
      <c r="Q61" s="340"/>
    </row>
    <row r="62" spans="1:17" s="337" customFormat="1" ht="15" x14ac:dyDescent="0.25">
      <c r="A62" s="598" t="s">
        <v>179</v>
      </c>
      <c r="B62" s="600"/>
      <c r="C62" s="394"/>
      <c r="D62" s="414"/>
      <c r="F62" s="347" t="s">
        <v>180</v>
      </c>
      <c r="G62" s="348"/>
      <c r="H62" s="349"/>
      <c r="I62" s="349"/>
      <c r="J62" s="350"/>
      <c r="K62" s="351"/>
      <c r="L62" s="352"/>
      <c r="M62" s="408"/>
      <c r="P62" s="340"/>
      <c r="Q62" s="340"/>
    </row>
    <row r="63" spans="1:17" s="337" customFormat="1" ht="15" x14ac:dyDescent="0.25">
      <c r="A63" s="353"/>
      <c r="B63" s="354"/>
      <c r="C63" s="354"/>
      <c r="D63" s="415"/>
      <c r="F63" s="355"/>
      <c r="G63" s="351"/>
      <c r="H63" s="356"/>
      <c r="I63" s="356"/>
      <c r="J63" s="350"/>
      <c r="K63" s="351"/>
      <c r="L63" s="352"/>
      <c r="M63" s="409"/>
      <c r="P63" s="340"/>
      <c r="Q63" s="340"/>
    </row>
    <row r="64" spans="1:17" s="337" customFormat="1" ht="15" customHeight="1" x14ac:dyDescent="0.25">
      <c r="A64" s="601" t="s">
        <v>181</v>
      </c>
      <c r="B64" s="602"/>
      <c r="C64" s="602"/>
      <c r="D64" s="416"/>
      <c r="F64" s="410" t="s">
        <v>182</v>
      </c>
      <c r="G64" s="395"/>
      <c r="H64" s="357"/>
      <c r="I64" s="357"/>
      <c r="J64" s="358" t="s">
        <v>183</v>
      </c>
      <c r="K64" s="359"/>
      <c r="L64" s="360"/>
      <c r="M64" s="359"/>
      <c r="P64" s="340"/>
      <c r="Q64" s="340"/>
    </row>
    <row r="65" spans="1:17" s="337" customFormat="1" ht="15" x14ac:dyDescent="0.25">
      <c r="A65" s="361"/>
      <c r="B65" s="362"/>
      <c r="C65" s="362"/>
      <c r="D65" s="417"/>
      <c r="F65" s="363"/>
      <c r="G65" s="364"/>
      <c r="H65" s="365"/>
      <c r="I65" s="365"/>
      <c r="J65" s="350"/>
      <c r="K65" s="366"/>
      <c r="L65" s="367"/>
      <c r="M65" s="366"/>
      <c r="P65" s="340"/>
      <c r="Q65" s="340"/>
    </row>
    <row r="66" spans="1:17" s="337" customFormat="1" ht="15" x14ac:dyDescent="0.25">
      <c r="A66" s="361"/>
      <c r="B66" s="362"/>
      <c r="C66" s="362"/>
      <c r="D66" s="417"/>
      <c r="F66" s="363"/>
      <c r="G66" s="364"/>
      <c r="H66" s="365"/>
      <c r="I66" s="365"/>
      <c r="J66" s="350"/>
      <c r="K66" s="366"/>
      <c r="L66" s="367"/>
      <c r="M66" s="366"/>
      <c r="P66" s="340"/>
      <c r="Q66" s="340"/>
    </row>
    <row r="67" spans="1:17" s="337" customFormat="1" ht="15" customHeight="1" x14ac:dyDescent="0.25">
      <c r="A67" s="368"/>
      <c r="B67" s="369"/>
      <c r="C67" s="370"/>
      <c r="D67" s="418"/>
      <c r="F67" s="363"/>
      <c r="G67" s="364"/>
      <c r="H67" s="365"/>
      <c r="I67" s="365"/>
      <c r="J67" s="371"/>
      <c r="K67" s="371"/>
      <c r="L67" s="411"/>
      <c r="M67" s="364"/>
      <c r="P67" s="340"/>
      <c r="Q67" s="340"/>
    </row>
    <row r="68" spans="1:17" s="337" customFormat="1" ht="15" customHeight="1" x14ac:dyDescent="0.2">
      <c r="A68" s="368"/>
      <c r="B68" s="369"/>
      <c r="C68" s="394"/>
      <c r="D68" s="418"/>
      <c r="F68" s="392" t="s">
        <v>184</v>
      </c>
      <c r="G68" s="594"/>
      <c r="H68" s="595"/>
      <c r="I68" s="372"/>
      <c r="J68" s="393" t="s">
        <v>184</v>
      </c>
      <c r="K68" s="586"/>
      <c r="L68" s="587"/>
      <c r="M68" s="366"/>
      <c r="P68" s="340"/>
      <c r="Q68" s="340"/>
    </row>
    <row r="69" spans="1:17" s="337" customFormat="1" ht="15" x14ac:dyDescent="0.25">
      <c r="A69" s="368"/>
      <c r="B69" s="369"/>
      <c r="C69" s="394"/>
      <c r="D69" s="418"/>
      <c r="F69" s="373"/>
      <c r="G69" s="374"/>
      <c r="H69" s="374"/>
      <c r="I69" s="374"/>
      <c r="J69" s="350"/>
      <c r="K69" s="375"/>
      <c r="L69" s="412"/>
      <c r="M69" s="366"/>
      <c r="P69" s="340"/>
      <c r="Q69" s="340"/>
    </row>
    <row r="70" spans="1:17" s="337" customFormat="1" ht="15" customHeight="1" x14ac:dyDescent="0.25">
      <c r="A70" s="598" t="s">
        <v>242</v>
      </c>
      <c r="B70" s="599"/>
      <c r="C70" s="362"/>
      <c r="D70" s="417"/>
      <c r="F70" s="368"/>
      <c r="G70" s="369"/>
      <c r="H70" s="365"/>
      <c r="I70" s="365"/>
      <c r="J70" s="350"/>
      <c r="K70" s="366"/>
      <c r="L70" s="367"/>
      <c r="M70" s="366"/>
      <c r="P70" s="340"/>
      <c r="Q70" s="340"/>
    </row>
    <row r="71" spans="1:17" s="337" customFormat="1" ht="14.25" customHeight="1" x14ac:dyDescent="0.25">
      <c r="A71" s="598" t="s">
        <v>243</v>
      </c>
      <c r="B71" s="599"/>
      <c r="C71" s="599"/>
      <c r="D71" s="417"/>
      <c r="F71" s="368"/>
      <c r="G71" s="369"/>
      <c r="H71" s="374"/>
      <c r="I71" s="374"/>
      <c r="J71" s="350"/>
      <c r="K71" s="390"/>
      <c r="L71" s="391"/>
      <c r="M71" s="366"/>
      <c r="P71" s="340"/>
      <c r="Q71" s="340"/>
    </row>
    <row r="72" spans="1:17" s="337" customFormat="1" ht="14.25" customHeight="1" x14ac:dyDescent="0.25">
      <c r="A72" s="361"/>
      <c r="B72" s="394"/>
      <c r="C72" s="394"/>
      <c r="D72" s="417"/>
      <c r="F72" s="363"/>
      <c r="G72" s="364"/>
      <c r="H72" s="374"/>
      <c r="I72" s="374"/>
      <c r="J72" s="350"/>
      <c r="K72" s="390"/>
      <c r="L72" s="391"/>
      <c r="M72" s="366"/>
      <c r="P72" s="340"/>
      <c r="Q72" s="340"/>
    </row>
    <row r="73" spans="1:17" s="337" customFormat="1" ht="14.25" customHeight="1" x14ac:dyDescent="0.2">
      <c r="A73" s="361"/>
      <c r="B73" s="394"/>
      <c r="C73" s="394"/>
      <c r="D73" s="417"/>
      <c r="F73" s="392" t="s">
        <v>184</v>
      </c>
      <c r="G73" s="596"/>
      <c r="H73" s="595"/>
      <c r="I73" s="372"/>
      <c r="J73" s="393" t="s">
        <v>184</v>
      </c>
      <c r="K73" s="586"/>
      <c r="L73" s="587"/>
      <c r="M73" s="366"/>
      <c r="P73" s="340"/>
      <c r="Q73" s="340"/>
    </row>
    <row r="74" spans="1:17" s="337" customFormat="1" ht="15.75" thickBot="1" x14ac:dyDescent="0.3">
      <c r="A74" s="376"/>
      <c r="B74" s="377"/>
      <c r="C74" s="377"/>
      <c r="D74" s="419"/>
      <c r="F74" s="378"/>
      <c r="G74" s="379"/>
      <c r="H74" s="380"/>
      <c r="I74" s="380"/>
      <c r="J74" s="381"/>
      <c r="K74" s="382"/>
      <c r="L74" s="383"/>
      <c r="M74" s="366"/>
      <c r="P74" s="340"/>
      <c r="Q74" s="340"/>
    </row>
    <row r="75" spans="1:17" s="337" customFormat="1" x14ac:dyDescent="0.2">
      <c r="N75" s="340"/>
    </row>
    <row r="76" spans="1:17" x14ac:dyDescent="0.2">
      <c r="K76" s="400"/>
      <c r="L76" s="400"/>
    </row>
    <row r="77" spans="1:17" x14ac:dyDescent="0.2">
      <c r="K77" s="400"/>
      <c r="L77" s="400"/>
    </row>
    <row r="78" spans="1:17" x14ac:dyDescent="0.2">
      <c r="K78" s="400"/>
      <c r="L78" s="400"/>
    </row>
  </sheetData>
  <sheetProtection algorithmName="SHA-512" hashValue="Wzxz9xlUGBDM/ffKvyEy1vXnlV6+0ysCrnXIpPhQchJDtT+HnB0TqcckOcpMQW0PW1QX94KNyXmT88wmsgxJTw==" saltValue="BqJGSZkl5ylp7BiQVY/vfg==" spinCount="100000" sheet="1" selectLockedCells="1"/>
  <mergeCells count="90">
    <mergeCell ref="F7:G7"/>
    <mergeCell ref="B21:B22"/>
    <mergeCell ref="B23:B24"/>
    <mergeCell ref="B26:B27"/>
    <mergeCell ref="B28:B29"/>
    <mergeCell ref="C21:C22"/>
    <mergeCell ref="C26:C27"/>
    <mergeCell ref="C9:C10"/>
    <mergeCell ref="D9:E10"/>
    <mergeCell ref="D11:E11"/>
    <mergeCell ref="F9:G10"/>
    <mergeCell ref="F11:G11"/>
    <mergeCell ref="F13:G14"/>
    <mergeCell ref="F15:G15"/>
    <mergeCell ref="F17:G18"/>
    <mergeCell ref="F19:G19"/>
    <mergeCell ref="A17:A19"/>
    <mergeCell ref="B17:B19"/>
    <mergeCell ref="C13:C14"/>
    <mergeCell ref="D13:E14"/>
    <mergeCell ref="D15:E15"/>
    <mergeCell ref="C17:C18"/>
    <mergeCell ref="D17:E18"/>
    <mergeCell ref="D19:E19"/>
    <mergeCell ref="A1:D1"/>
    <mergeCell ref="A9:A11"/>
    <mergeCell ref="B9:B11"/>
    <mergeCell ref="D7:E7"/>
    <mergeCell ref="A13:A15"/>
    <mergeCell ref="B13:B15"/>
    <mergeCell ref="A5:B5"/>
    <mergeCell ref="A21:A24"/>
    <mergeCell ref="A26:A29"/>
    <mergeCell ref="A31:A33"/>
    <mergeCell ref="B31:B33"/>
    <mergeCell ref="C31:C32"/>
    <mergeCell ref="A35:A37"/>
    <mergeCell ref="B35:B37"/>
    <mergeCell ref="A40:A42"/>
    <mergeCell ref="B40:B42"/>
    <mergeCell ref="D37:E37"/>
    <mergeCell ref="A44:A46"/>
    <mergeCell ref="B44:B46"/>
    <mergeCell ref="A48:A50"/>
    <mergeCell ref="B48:B50"/>
    <mergeCell ref="C44:C45"/>
    <mergeCell ref="A71:C71"/>
    <mergeCell ref="A62:B62"/>
    <mergeCell ref="A64:C64"/>
    <mergeCell ref="A70:B70"/>
    <mergeCell ref="A52:A54"/>
    <mergeCell ref="B52:B54"/>
    <mergeCell ref="A56:A58"/>
    <mergeCell ref="B56:B58"/>
    <mergeCell ref="C56:C57"/>
    <mergeCell ref="F31:G32"/>
    <mergeCell ref="D33:E33"/>
    <mergeCell ref="F33:G33"/>
    <mergeCell ref="C35:C36"/>
    <mergeCell ref="D35:E36"/>
    <mergeCell ref="F35:G36"/>
    <mergeCell ref="D31:E32"/>
    <mergeCell ref="F37:G37"/>
    <mergeCell ref="C40:C41"/>
    <mergeCell ref="D40:E41"/>
    <mergeCell ref="F40:G41"/>
    <mergeCell ref="D42:E42"/>
    <mergeCell ref="F42:G42"/>
    <mergeCell ref="F44:G45"/>
    <mergeCell ref="D46:E46"/>
    <mergeCell ref="F46:G46"/>
    <mergeCell ref="C48:C49"/>
    <mergeCell ref="D48:E49"/>
    <mergeCell ref="F48:G49"/>
    <mergeCell ref="D44:E45"/>
    <mergeCell ref="F50:G50"/>
    <mergeCell ref="C52:C53"/>
    <mergeCell ref="D52:E53"/>
    <mergeCell ref="F52:G53"/>
    <mergeCell ref="D54:E54"/>
    <mergeCell ref="F54:G54"/>
    <mergeCell ref="D50:E50"/>
    <mergeCell ref="K68:L68"/>
    <mergeCell ref="K73:L73"/>
    <mergeCell ref="F56:G57"/>
    <mergeCell ref="D58:E58"/>
    <mergeCell ref="F58:G58"/>
    <mergeCell ref="G68:H68"/>
    <mergeCell ref="G73:H73"/>
    <mergeCell ref="D56:E57"/>
  </mergeCells>
  <pageMargins left="0.78740157480314965" right="0.78740157480314965" top="0.39370078740157483" bottom="0.78740157480314965" header="0.51181102362204722" footer="0.31496062992125984"/>
  <pageSetup paperSize="9" scale="70" firstPageNumber="0" fitToWidth="2" fitToHeight="2" orientation="landscape" r:id="rId1"/>
  <headerFooter alignWithMargins="0">
    <oddFooter>&amp;L&amp;9Juli 2020 / V0</oddFooter>
  </headerFooter>
  <rowBreaks count="1" manualBreakCount="1">
    <brk id="38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D44"/>
  <sheetViews>
    <sheetView showGridLines="0" workbookViewId="0">
      <selection activeCell="C3" sqref="C3:D3"/>
    </sheetView>
  </sheetViews>
  <sheetFormatPr baseColWidth="10" defaultRowHeight="12.75" x14ac:dyDescent="0.2"/>
  <cols>
    <col min="1" max="1" width="27" customWidth="1"/>
    <col min="2" max="2" width="20.42578125" customWidth="1"/>
    <col min="3" max="4" width="22.28515625" customWidth="1"/>
  </cols>
  <sheetData>
    <row r="1" spans="1:4" ht="19.5" customHeight="1" x14ac:dyDescent="0.3">
      <c r="A1" s="35" t="s">
        <v>99</v>
      </c>
      <c r="B1" s="95"/>
      <c r="C1" s="95"/>
      <c r="D1" s="95"/>
    </row>
    <row r="2" spans="1:4" ht="19.5" customHeight="1" x14ac:dyDescent="0.3">
      <c r="A2" s="193"/>
      <c r="B2" s="194"/>
      <c r="C2" s="194"/>
      <c r="D2" s="194"/>
    </row>
    <row r="3" spans="1:4" ht="22.5" customHeight="1" x14ac:dyDescent="0.3">
      <c r="A3" s="38" t="s">
        <v>105</v>
      </c>
      <c r="B3" s="194"/>
      <c r="C3" s="615" t="s">
        <v>241</v>
      </c>
      <c r="D3" s="616"/>
    </row>
    <row r="4" spans="1:4" x14ac:dyDescent="0.2">
      <c r="A4" s="192"/>
      <c r="B4" s="192"/>
      <c r="C4" s="192"/>
      <c r="D4" s="192"/>
    </row>
    <row r="5" spans="1:4" ht="22.5" customHeight="1" x14ac:dyDescent="0.2">
      <c r="A5" s="38" t="s">
        <v>106</v>
      </c>
      <c r="C5" s="624">
        <f>Deckblatt!A18</f>
        <v>0</v>
      </c>
      <c r="D5" s="625"/>
    </row>
    <row r="6" spans="1:4" ht="22.5" customHeight="1" x14ac:dyDescent="0.2">
      <c r="A6" s="195"/>
      <c r="B6" s="192"/>
      <c r="C6" s="626">
        <f>Stammdaten!B5</f>
        <v>0</v>
      </c>
      <c r="D6" s="626"/>
    </row>
    <row r="7" spans="1:4" ht="22.5" customHeight="1" x14ac:dyDescent="0.2">
      <c r="A7" s="192"/>
      <c r="B7" s="192"/>
      <c r="C7" s="626">
        <f>Stammdaten!B9</f>
        <v>0</v>
      </c>
      <c r="D7" s="626"/>
    </row>
    <row r="8" spans="1:4" ht="18.75" customHeight="1" x14ac:dyDescent="0.2">
      <c r="A8" s="38" t="s">
        <v>100</v>
      </c>
      <c r="C8" s="192"/>
      <c r="D8" s="192"/>
    </row>
    <row r="9" spans="1:4" ht="16.5" customHeight="1" x14ac:dyDescent="0.2">
      <c r="A9" s="212" t="s">
        <v>10</v>
      </c>
      <c r="B9" s="612">
        <f>Stammdaten!B35</f>
        <v>0</v>
      </c>
      <c r="C9" s="613"/>
      <c r="D9" s="614"/>
    </row>
    <row r="10" spans="1:4" ht="16.5" customHeight="1" x14ac:dyDescent="0.2">
      <c r="A10" s="212" t="s">
        <v>11</v>
      </c>
      <c r="B10" s="612">
        <f>Stammdaten!B36</f>
        <v>0</v>
      </c>
      <c r="C10" s="613"/>
      <c r="D10" s="614"/>
    </row>
    <row r="11" spans="1:4" ht="16.5" customHeight="1" x14ac:dyDescent="0.2">
      <c r="A11" s="212" t="s">
        <v>12</v>
      </c>
      <c r="B11" s="612">
        <f>Stammdaten!B37</f>
        <v>0</v>
      </c>
      <c r="C11" s="613"/>
      <c r="D11" s="614"/>
    </row>
    <row r="12" spans="1:4" ht="12" customHeight="1" x14ac:dyDescent="0.2">
      <c r="A12" s="192"/>
      <c r="B12" s="192"/>
      <c r="C12" s="192"/>
      <c r="D12" s="192"/>
    </row>
    <row r="13" spans="1:4" x14ac:dyDescent="0.2">
      <c r="B13" s="192"/>
      <c r="C13" s="192"/>
      <c r="D13" s="192"/>
    </row>
    <row r="14" spans="1:4" x14ac:dyDescent="0.2">
      <c r="A14" s="617" t="s">
        <v>101</v>
      </c>
      <c r="B14" s="618"/>
      <c r="C14" s="192"/>
      <c r="D14" s="192"/>
    </row>
    <row r="15" spans="1:4" x14ac:dyDescent="0.2">
      <c r="A15" s="619" t="s">
        <v>102</v>
      </c>
      <c r="B15" s="196" t="s">
        <v>103</v>
      </c>
      <c r="C15" s="196" t="s">
        <v>175</v>
      </c>
    </row>
    <row r="16" spans="1:4" x14ac:dyDescent="0.2">
      <c r="A16" s="620"/>
      <c r="B16" s="197" t="s">
        <v>159</v>
      </c>
      <c r="C16" s="197" t="s">
        <v>160</v>
      </c>
    </row>
    <row r="17" spans="1:4" x14ac:dyDescent="0.2">
      <c r="A17" s="213">
        <v>91650200101</v>
      </c>
      <c r="B17" s="621" t="s">
        <v>176</v>
      </c>
      <c r="C17" s="621" t="s">
        <v>177</v>
      </c>
    </row>
    <row r="18" spans="1:4" x14ac:dyDescent="0.2">
      <c r="A18" s="333" t="s">
        <v>174</v>
      </c>
      <c r="B18" s="622"/>
      <c r="C18" s="622"/>
    </row>
    <row r="19" spans="1:4" x14ac:dyDescent="0.2">
      <c r="A19" s="214"/>
      <c r="B19" s="623"/>
      <c r="C19" s="623"/>
    </row>
    <row r="20" spans="1:4" ht="17.25" customHeight="1" x14ac:dyDescent="0.2">
      <c r="A20" s="192"/>
      <c r="B20" s="192"/>
      <c r="C20" s="192"/>
      <c r="D20" s="192"/>
    </row>
    <row r="21" spans="1:4" x14ac:dyDescent="0.2">
      <c r="A21" s="192"/>
      <c r="B21" s="192"/>
      <c r="C21" s="192"/>
      <c r="D21" s="192"/>
    </row>
    <row r="22" spans="1:4" x14ac:dyDescent="0.2">
      <c r="A22" s="201" t="s">
        <v>104</v>
      </c>
      <c r="B22" s="203" t="s">
        <v>107</v>
      </c>
      <c r="C22" s="202" t="s">
        <v>94</v>
      </c>
      <c r="D22" s="192"/>
    </row>
    <row r="23" spans="1:4" x14ac:dyDescent="0.2">
      <c r="A23" s="198"/>
      <c r="B23" s="335"/>
      <c r="C23" s="336"/>
      <c r="D23" s="192"/>
    </row>
    <row r="24" spans="1:4" x14ac:dyDescent="0.2">
      <c r="A24" s="334" t="s">
        <v>196</v>
      </c>
      <c r="B24" s="198"/>
      <c r="C24" s="200">
        <f>ROUNDDOWN(Finanzen_planen!H62/3,-3)</f>
        <v>0</v>
      </c>
      <c r="D24" s="192"/>
    </row>
    <row r="25" spans="1:4" x14ac:dyDescent="0.2">
      <c r="A25" s="281"/>
      <c r="B25" s="281"/>
      <c r="C25" s="282"/>
      <c r="D25" s="192"/>
    </row>
    <row r="26" spans="1:4" x14ac:dyDescent="0.2">
      <c r="A26" s="209"/>
      <c r="B26" s="192"/>
      <c r="C26" s="210"/>
      <c r="D26" s="211"/>
    </row>
    <row r="27" spans="1:4" x14ac:dyDescent="0.2">
      <c r="A27" s="192"/>
      <c r="B27" s="192"/>
      <c r="C27" s="192"/>
      <c r="D27" s="192"/>
    </row>
    <row r="28" spans="1:4" x14ac:dyDescent="0.2">
      <c r="A28" s="304" t="s">
        <v>178</v>
      </c>
      <c r="B28" s="192"/>
      <c r="C28" s="192"/>
      <c r="D28" s="192"/>
    </row>
    <row r="29" spans="1:4" x14ac:dyDescent="0.2">
      <c r="A29" s="192"/>
      <c r="B29" s="192"/>
      <c r="C29" s="192"/>
      <c r="D29" s="192"/>
    </row>
    <row r="30" spans="1:4" x14ac:dyDescent="0.2">
      <c r="A30" s="305" t="s">
        <v>161</v>
      </c>
      <c r="B30" s="192"/>
      <c r="C30" s="192"/>
      <c r="D30" s="192"/>
    </row>
    <row r="31" spans="1:4" x14ac:dyDescent="0.2">
      <c r="A31" s="204"/>
      <c r="B31" s="192"/>
      <c r="C31" s="192"/>
      <c r="D31" s="192"/>
    </row>
    <row r="32" spans="1:4" x14ac:dyDescent="0.2">
      <c r="A32" s="204"/>
      <c r="B32" s="192"/>
      <c r="C32" s="192"/>
      <c r="D32" s="192"/>
    </row>
    <row r="33" spans="1:4" x14ac:dyDescent="0.2">
      <c r="A33" s="192"/>
      <c r="B33" s="192"/>
      <c r="C33" s="192"/>
      <c r="D33" s="192"/>
    </row>
    <row r="34" spans="1:4" x14ac:dyDescent="0.2">
      <c r="A34" s="195" t="s">
        <v>113</v>
      </c>
      <c r="B34" s="192"/>
      <c r="C34" s="192"/>
      <c r="D34" s="192"/>
    </row>
    <row r="35" spans="1:4" ht="24.75" customHeight="1" x14ac:dyDescent="0.2">
      <c r="A35" s="205" t="s">
        <v>152</v>
      </c>
      <c r="B35" s="206"/>
      <c r="C35" s="215"/>
      <c r="D35" s="192"/>
    </row>
    <row r="36" spans="1:4" ht="24.75" customHeight="1" x14ac:dyDescent="0.2">
      <c r="A36" s="420" t="s">
        <v>195</v>
      </c>
      <c r="B36" s="207"/>
      <c r="C36" s="215"/>
      <c r="D36" s="192"/>
    </row>
    <row r="37" spans="1:4" ht="14.25" customHeight="1" x14ac:dyDescent="0.2">
      <c r="A37" s="204"/>
      <c r="B37" s="192"/>
      <c r="C37" s="192"/>
      <c r="D37" s="192"/>
    </row>
    <row r="38" spans="1:4" x14ac:dyDescent="0.2">
      <c r="A38" s="192"/>
      <c r="B38" s="192"/>
      <c r="C38" s="192"/>
      <c r="D38" s="192"/>
    </row>
    <row r="39" spans="1:4" x14ac:dyDescent="0.2">
      <c r="A39" s="195" t="s">
        <v>108</v>
      </c>
      <c r="B39" s="192"/>
      <c r="C39" s="192"/>
      <c r="D39" s="192"/>
    </row>
    <row r="40" spans="1:4" x14ac:dyDescent="0.2">
      <c r="A40" s="199" t="s">
        <v>109</v>
      </c>
      <c r="B40" s="199" t="s">
        <v>110</v>
      </c>
      <c r="C40" s="199" t="s">
        <v>111</v>
      </c>
      <c r="D40" s="192"/>
    </row>
    <row r="41" spans="1:4" ht="25.5" customHeight="1" x14ac:dyDescent="0.2">
      <c r="A41" s="208" t="s">
        <v>112</v>
      </c>
      <c r="B41" s="283"/>
      <c r="C41" s="284"/>
      <c r="D41" s="192"/>
    </row>
    <row r="42" spans="1:4" x14ac:dyDescent="0.2">
      <c r="A42" s="192"/>
      <c r="B42" s="192"/>
      <c r="C42" s="192"/>
      <c r="D42" s="192"/>
    </row>
    <row r="43" spans="1:4" x14ac:dyDescent="0.2">
      <c r="A43" s="192"/>
      <c r="B43" s="192"/>
      <c r="C43" s="192"/>
      <c r="D43" s="192"/>
    </row>
    <row r="44" spans="1:4" x14ac:dyDescent="0.2">
      <c r="A44" s="192"/>
      <c r="B44" s="192"/>
      <c r="C44" s="192"/>
      <c r="D44" s="192"/>
    </row>
  </sheetData>
  <sheetProtection algorithmName="SHA-512" hashValue="cJzY77heGVb7Jh8ZvDCB/mCEM9OSTPEQgRYb2wyygGBy+1y0LjOWhiNUQTPlTgzz57OSXCjDOn0y7tEdsF82EA==" saltValue="+yXLiWfpoUceNCBIC+0Clw==" spinCount="100000" sheet="1" objects="1" scenarios="1"/>
  <mergeCells count="11">
    <mergeCell ref="B11:D11"/>
    <mergeCell ref="C3:D3"/>
    <mergeCell ref="A14:B14"/>
    <mergeCell ref="A15:A16"/>
    <mergeCell ref="B17:B19"/>
    <mergeCell ref="C17:C19"/>
    <mergeCell ref="C5:D5"/>
    <mergeCell ref="B9:D9"/>
    <mergeCell ref="B10:D10"/>
    <mergeCell ref="C7:D7"/>
    <mergeCell ref="C6:D6"/>
  </mergeCells>
  <pageMargins left="0.70866141732283472" right="0.70866141732283472" top="0.78740157480314965" bottom="0.78740157480314965" header="0.31496062992125984" footer="0.31496062992125984"/>
  <pageSetup paperSize="9" scale="96" orientation="portrait" r:id="rId1"/>
  <ignoredErrors>
    <ignoredError sqref="B9:B10 B1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1" r:id="rId4" name="Check Box 9">
              <controlPr defaultSize="0" autoFill="0" autoLine="0" autoPict="0">
                <anchor moveWithCells="1">
                  <from>
                    <xdr:col>1</xdr:col>
                    <xdr:colOff>142875</xdr:colOff>
                    <xdr:row>16</xdr:row>
                    <xdr:rowOff>114300</xdr:rowOff>
                  </from>
                  <to>
                    <xdr:col>1</xdr:col>
                    <xdr:colOff>447675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5" name="Check Box 14">
              <controlPr defaultSize="0" autoFill="0" autoLine="0" autoPict="0">
                <anchor moveWithCells="1">
                  <from>
                    <xdr:col>2</xdr:col>
                    <xdr:colOff>142875</xdr:colOff>
                    <xdr:row>16</xdr:row>
                    <xdr:rowOff>114300</xdr:rowOff>
                  </from>
                  <to>
                    <xdr:col>2</xdr:col>
                    <xdr:colOff>447675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16</vt:i4>
      </vt:variant>
    </vt:vector>
  </HeadingPairs>
  <TitlesOfParts>
    <vt:vector size="25" baseType="lpstr">
      <vt:lpstr>Deckblatt</vt:lpstr>
      <vt:lpstr>Stammdaten</vt:lpstr>
      <vt:lpstr>Leistungen_planen </vt:lpstr>
      <vt:lpstr>Finanzen_planen</vt:lpstr>
      <vt:lpstr>Referenzwert</vt:lpstr>
      <vt:lpstr>Kapitalkosten</vt:lpstr>
      <vt:lpstr>Übersicht_pro_Angebot</vt:lpstr>
      <vt:lpstr>Anhang_1</vt:lpstr>
      <vt:lpstr>Auszahlungsbeleg</vt:lpstr>
      <vt:lpstr>Anhang_1!_1Excel_BuiltIn_Print_Area_5_1</vt:lpstr>
      <vt:lpstr>_1Excel_BuiltIn_Print_Area_5_1</vt:lpstr>
      <vt:lpstr>Anhang_1!Druckbereich</vt:lpstr>
      <vt:lpstr>Auszahlungsbeleg!Druckbereich</vt:lpstr>
      <vt:lpstr>Deckblatt!Druckbereich</vt:lpstr>
      <vt:lpstr>Finanzen_planen!Druckbereich</vt:lpstr>
      <vt:lpstr>Kapitalkosten!Druckbereich</vt:lpstr>
      <vt:lpstr>'Leistungen_planen '!Druckbereich</vt:lpstr>
      <vt:lpstr>Referenzwert!Druckbereich</vt:lpstr>
      <vt:lpstr>Stammdaten!Druckbereich</vt:lpstr>
      <vt:lpstr>Übersicht_pro_Angebot!Druckbereich</vt:lpstr>
      <vt:lpstr>Anhang_1!Drucktitel</vt:lpstr>
      <vt:lpstr>Finanzen_planen!Drucktitel</vt:lpstr>
      <vt:lpstr>'Leistungen_planen '!Drucktitel</vt:lpstr>
      <vt:lpstr>Übersicht_pro_Angebot!Drucktitel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Berechnungsgrundlage Leistungs- und Finanzplanung 2021</dc:title>
  <dc:creator>Alters- und Behindertenamt</dc:creator>
  <dc:description/>
  <cp:lastModifiedBy>Kunz Simona, GSI-ALBA</cp:lastModifiedBy>
  <cp:revision>1</cp:revision>
  <cp:lastPrinted>2020-06-19T11:51:36Z</cp:lastPrinted>
  <dcterms:created xsi:type="dcterms:W3CDTF">2007-04-11T05:36:41Z</dcterms:created>
  <dcterms:modified xsi:type="dcterms:W3CDTF">2020-08-17T14:51:21Z</dcterms:modified>
</cp:coreProperties>
</file>